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rakeedu-my.sharepoint.com/personal/chris_ditter_drake_edu/Documents/Documents/IASFAA/Electronic Services/A Web site review 1718/MemberCLicks WEb site Set up/Conference Spring 2026/PowerPoint Presentations/"/>
    </mc:Choice>
  </mc:AlternateContent>
  <xr:revisionPtr revIDLastSave="0" documentId="8_{EE5B3750-48A6-41C8-BD13-76BDEBB9871C}" xr6:coauthVersionLast="47" xr6:coauthVersionMax="47" xr10:uidLastSave="{00000000-0000-0000-0000-000000000000}"/>
  <bookViews>
    <workbookView xWindow="3120" yWindow="3120" windowWidth="21600" windowHeight="11235" tabRatio="924" firstSheet="7" activeTab="11" xr2:uid="{79DA2C6E-2989-458D-8135-25DC8F21F5F7}"/>
  </bookViews>
  <sheets>
    <sheet name="Sheet2" sheetId="19" r:id="rId1"/>
    <sheet name="Left Right Mid" sheetId="1" r:id="rId2"/>
    <sheet name="Match" sheetId="2" r:id="rId3"/>
    <sheet name="Round" sheetId="4" r:id="rId4"/>
    <sheet name="Today" sheetId="5" r:id="rId5"/>
    <sheet name="Dropdown Yes" sheetId="6" r:id="rId6"/>
    <sheet name="Dropdown from Table" sheetId="7" r:id="rId7"/>
    <sheet name="Limits number + date" sheetId="10" r:id="rId8"/>
    <sheet name="Concatenate" sheetId="3" r:id="rId9"/>
    <sheet name="Vlookup" sheetId="11" r:id="rId10"/>
    <sheet name="Xlookup" sheetId="21" r:id="rId11"/>
    <sheet name="Pivot Tables" sheetId="17" r:id="rId12"/>
    <sheet name="IF" sheetId="12" r:id="rId13"/>
    <sheet name="QR code" sheetId="15" r:id="rId14"/>
  </sheets>
  <definedNames>
    <definedName name="_xlcn.WorksheetConnection_IFA1I6" hidden="1">IF!$A$1:$I$6</definedName>
    <definedName name="_xlcn.WorksheetConnection_LeftRightMidA1E6" hidden="1">'Left Right Mid'!$A$1:$E$6</definedName>
    <definedName name="_xlcn.WorksheetConnection_LeftRightMidA1F6" hidden="1">'Left Right Mid'!$A$1:$F$6</definedName>
  </definedNames>
  <calcPr calcId="191028"/>
  <pivotCaches>
    <pivotCache cacheId="0" r:id="rId15"/>
    <pivotCache cacheId="1" r:id="rId16"/>
    <pivotCache cacheId="2" r:id="rId17"/>
    <pivotCache cacheId="3" r:id="rId1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Range" name="Range" connection="WorksheetConnection_Left Right Mid!$A$1:$E$6"/>
          <x15:modelTable id="Range 1" name="Range 1" connection="WorksheetConnection_IF!$A$1:$I$6"/>
          <x15:modelTable id="Range 2" name="Range 2" connection="WorksheetConnection_Left Right Mid!$A$1:$F$6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1" l="1" a="1"/>
  <c r="B3" i="21" s="1"/>
  <c r="B4" i="21" a="1"/>
  <c r="B4" i="21" s="1"/>
  <c r="B2" i="21" a="1"/>
  <c r="B2" i="21" s="1"/>
  <c r="B5" i="21" a="1"/>
  <c r="B5" i="21" s="1"/>
  <c r="B6" i="21" a="1"/>
  <c r="B6" i="21" s="1"/>
  <c r="I3" i="1" a="1"/>
  <c r="I3" i="1"/>
  <c r="I4" i="1" a="1"/>
  <c r="I4" i="1"/>
  <c r="I5" i="1" a="1"/>
  <c r="I5" i="1"/>
  <c r="I6" i="1" a="1"/>
  <c r="I6" i="1"/>
  <c r="I2" i="1" a="1"/>
  <c r="I2" i="1"/>
  <c r="A2" i="10"/>
  <c r="A3" i="10"/>
  <c r="A4" i="10"/>
  <c r="A5" i="10"/>
  <c r="A6" i="10"/>
  <c r="A7" i="10"/>
  <c r="A8" i="10"/>
  <c r="B3" i="11"/>
  <c r="I3" i="12"/>
  <c r="I4" i="12"/>
  <c r="I5" i="12"/>
  <c r="I6" i="12"/>
  <c r="I2" i="12"/>
  <c r="E6" i="12"/>
  <c r="E6" i="1"/>
  <c r="H3" i="12"/>
  <c r="H4" i="12"/>
  <c r="H5" i="12"/>
  <c r="H6" i="12"/>
  <c r="H2" i="12"/>
  <c r="D6" i="12"/>
  <c r="C6" i="12"/>
  <c r="E5" i="12"/>
  <c r="D5" i="12"/>
  <c r="C5" i="12"/>
  <c r="E4" i="12"/>
  <c r="D4" i="12"/>
  <c r="C4" i="12"/>
  <c r="E3" i="12"/>
  <c r="D3" i="12"/>
  <c r="C3" i="12"/>
  <c r="E2" i="12"/>
  <c r="D2" i="12"/>
  <c r="C2" i="12"/>
  <c r="B2" i="11"/>
  <c r="A6" i="7"/>
  <c r="A5" i="7"/>
  <c r="A4" i="7"/>
  <c r="A3" i="7"/>
  <c r="A2" i="7"/>
  <c r="A3" i="3"/>
  <c r="B3" i="3"/>
  <c r="A4" i="3"/>
  <c r="B4" i="3"/>
  <c r="A5" i="3"/>
  <c r="B5" i="3"/>
  <c r="A3" i="6"/>
  <c r="A4" i="6"/>
  <c r="A5" i="6"/>
  <c r="A6" i="6"/>
  <c r="A7" i="6"/>
  <c r="A2" i="6"/>
  <c r="D3" i="5"/>
  <c r="F3" i="5"/>
  <c r="F4" i="5"/>
  <c r="F5" i="5"/>
  <c r="D4" i="5"/>
  <c r="C3" i="5"/>
  <c r="C5" i="5"/>
  <c r="D5" i="5" s="1"/>
  <c r="C6" i="5"/>
  <c r="D2" i="5"/>
  <c r="F2" i="5"/>
  <c r="C2" i="5"/>
  <c r="B7" i="5"/>
  <c r="B8" i="5"/>
  <c r="B3" i="5"/>
  <c r="B4" i="5"/>
  <c r="B5" i="5"/>
  <c r="B6" i="5"/>
  <c r="B2" i="5"/>
  <c r="D7" i="4"/>
  <c r="D6" i="4"/>
  <c r="D5" i="4"/>
  <c r="D4" i="4"/>
  <c r="D3" i="4"/>
  <c r="D2" i="4"/>
  <c r="D4" i="2"/>
  <c r="D5" i="2"/>
  <c r="D6" i="2"/>
  <c r="D7" i="2"/>
  <c r="D3" i="2"/>
  <c r="E3" i="1"/>
  <c r="C3" i="3" s="1"/>
  <c r="F3" i="3" s="1"/>
  <c r="E4" i="1"/>
  <c r="C4" i="3" s="1"/>
  <c r="F4" i="3" s="1"/>
  <c r="E5" i="1"/>
  <c r="C5" i="3" s="1"/>
  <c r="A6" i="3"/>
  <c r="B6" i="3"/>
  <c r="C6" i="3"/>
  <c r="A2" i="3"/>
  <c r="E2" i="1"/>
  <c r="C2" i="3" s="1"/>
  <c r="B2" i="3"/>
  <c r="H2" i="1" l="1"/>
  <c r="H3" i="1"/>
  <c r="H4" i="1"/>
  <c r="H5" i="1"/>
  <c r="G2" i="1"/>
  <c r="G3" i="1"/>
  <c r="G4" i="1"/>
  <c r="G5" i="1"/>
  <c r="G6" i="1"/>
  <c r="E3" i="3"/>
  <c r="E2" i="3" a="1"/>
  <c r="D3" i="3"/>
  <c r="D4" i="3"/>
  <c r="D5" i="3"/>
  <c r="F5" i="3"/>
  <c r="D6" i="3"/>
  <c r="F6" i="3"/>
  <c r="D2" i="3"/>
  <c r="F2" i="3"/>
  <c r="E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F45797-DB98-43B4-88D1-EB58707C5A10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F22A989-8188-4DE1-98EB-A8F7719AC409}" name="WorksheetConnection_IF!$A$1:$I$6" type="102" refreshedVersion="8" minRefreshableVersion="5">
    <extLst>
      <ext xmlns:x15="http://schemas.microsoft.com/office/spreadsheetml/2010/11/main" uri="{DE250136-89BD-433C-8126-D09CA5730AF9}">
        <x15:connection id="Range 1" autoDelete="1">
          <x15:rangePr sourceName="_xlcn.WorksheetConnection_IFA1I6"/>
        </x15:connection>
      </ext>
    </extLst>
  </connection>
  <connection id="3" xr16:uid="{7B6B76C4-1CBC-43F1-9CE7-476C537B24C6}" name="WorksheetConnection_Left Right Mid!$A$1:$E$6" type="102" refreshedVersion="8" minRefreshableVersion="5">
    <extLst>
      <ext xmlns:x15="http://schemas.microsoft.com/office/spreadsheetml/2010/11/main" uri="{DE250136-89BD-433C-8126-D09CA5730AF9}">
        <x15:connection id="Range" autoDelete="1">
          <x15:rangePr sourceName="_xlcn.WorksheetConnection_LeftRightMidA1E6"/>
        </x15:connection>
      </ext>
    </extLst>
  </connection>
  <connection id="4" xr16:uid="{72F9B668-8BE5-46C7-B2A8-B93BB7A39B42}" name="WorksheetConnection_Left Right Mid!$A$1:$F$6" type="102" refreshedVersion="8" minRefreshableVersion="5">
    <extLst>
      <ext xmlns:x15="http://schemas.microsoft.com/office/spreadsheetml/2010/11/main" uri="{DE250136-89BD-433C-8126-D09CA5730AF9}">
        <x15:connection id="Range 2" autoDelete="1">
          <x15:rangePr sourceName="_xlcn.WorksheetConnection_LeftRightMidA1F6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3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metadataStrings count="2">
    <s v="ThisWorkbookDataModel"/>
    <s v="{[Range 1].[Legacy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2" v="0"/>
    </bk>
  </cellMetadata>
  <valueMetadata count="2">
    <bk>
      <rc t="1" v="0"/>
    </bk>
    <bk>
      <rc t="3" v="0"/>
    </bk>
  </valueMetadata>
</metadata>
</file>

<file path=xl/sharedStrings.xml><?xml version="1.0" encoding="utf-8"?>
<sst xmlns="http://schemas.openxmlformats.org/spreadsheetml/2006/main" count="180" uniqueCount="84">
  <si>
    <t>SSN</t>
  </si>
  <si>
    <t>Student</t>
  </si>
  <si>
    <t>MID</t>
  </si>
  <si>
    <t>Legacy</t>
  </si>
  <si>
    <t>48578357A</t>
  </si>
  <si>
    <t>100485738 Bingo Heeler</t>
  </si>
  <si>
    <t>Yes</t>
  </si>
  <si>
    <t>4A5342249</t>
  </si>
  <si>
    <t>100483766 Bluey Heeler</t>
  </si>
  <si>
    <t>3749A827A</t>
  </si>
  <si>
    <t>100481794 Chili Heeler</t>
  </si>
  <si>
    <t>487A3A789</t>
  </si>
  <si>
    <t>100479822 Socks Heeler</t>
  </si>
  <si>
    <t>94857A4A7</t>
  </si>
  <si>
    <t>100477850 Bandit Collie</t>
  </si>
  <si>
    <t>Row Labels</t>
  </si>
  <si>
    <t>MATCH</t>
  </si>
  <si>
    <t>Grand Total</t>
  </si>
  <si>
    <t xml:space="preserve">2 = hundredths place </t>
  </si>
  <si>
    <t xml:space="preserve">1 = tenths place </t>
  </si>
  <si>
    <t xml:space="preserve">0 = whole number </t>
  </si>
  <si>
    <t xml:space="preserve">-1 = tens place </t>
  </si>
  <si>
    <t xml:space="preserve">-2 = hundreds place </t>
  </si>
  <si>
    <t>-3 = thousands place</t>
  </si>
  <si>
    <t>R2T4 Log</t>
  </si>
  <si>
    <t>Date Completed</t>
  </si>
  <si>
    <t xml:space="preserve">Date to Calculate by: </t>
  </si>
  <si>
    <t>Date to return funds by:</t>
  </si>
  <si>
    <t xml:space="preserve">To bring in data from another </t>
  </si>
  <si>
    <t>&lt;&lt; business days</t>
  </si>
  <si>
    <r>
      <t>sheet, =</t>
    </r>
    <r>
      <rPr>
        <b/>
        <sz val="11"/>
        <color theme="1"/>
        <rFont val="Aptos Narrow"/>
        <family val="2"/>
        <scheme val="minor"/>
      </rPr>
      <t>'Left Right Mid'</t>
    </r>
    <r>
      <rPr>
        <sz val="11"/>
        <color theme="1"/>
        <rFont val="Aptos Narrow"/>
        <family val="2"/>
        <scheme val="minor"/>
      </rPr>
      <t>!B3</t>
    </r>
  </si>
  <si>
    <t>&lt;&lt;calendar days</t>
  </si>
  <si>
    <t>&lt;&lt; to leave blanks</t>
  </si>
  <si>
    <t>College</t>
  </si>
  <si>
    <t>Agriculture</t>
  </si>
  <si>
    <t>Business</t>
  </si>
  <si>
    <t>Health Sciences</t>
  </si>
  <si>
    <t>Arts &amp; Science</t>
  </si>
  <si>
    <t>Pharmacy</t>
  </si>
  <si>
    <t>Law</t>
  </si>
  <si>
    <t>Student ID</t>
  </si>
  <si>
    <t>Supplemental Grant Amount Requested</t>
  </si>
  <si>
    <t>Date Approved</t>
  </si>
  <si>
    <t>First Name</t>
  </si>
  <si>
    <t>Last Name</t>
  </si>
  <si>
    <t>Unique Identifier [CONCAT]</t>
  </si>
  <si>
    <t>Unique Identifier [CONCATENATE]</t>
  </si>
  <si>
    <t>All</t>
  </si>
  <si>
    <t>Count of FAFSA</t>
  </si>
  <si>
    <t>Count of Supplemental Grant</t>
  </si>
  <si>
    <t>100477850</t>
  </si>
  <si>
    <t>100479822</t>
  </si>
  <si>
    <t>100481794</t>
  </si>
  <si>
    <t>100483766</t>
  </si>
  <si>
    <t>100485738</t>
  </si>
  <si>
    <t>UID</t>
  </si>
  <si>
    <t>Last</t>
  </si>
  <si>
    <t>First</t>
  </si>
  <si>
    <t>FAFSA</t>
  </si>
  <si>
    <t>Verification</t>
  </si>
  <si>
    <t>Supplemental Grant</t>
  </si>
  <si>
    <t>No</t>
  </si>
  <si>
    <t>(blank)</t>
  </si>
  <si>
    <t>Bingo</t>
  </si>
  <si>
    <t>Heeler</t>
  </si>
  <si>
    <t>Bluey</t>
  </si>
  <si>
    <t>Chili</t>
  </si>
  <si>
    <t>Socks</t>
  </si>
  <si>
    <t>Bandi</t>
  </si>
  <si>
    <t>t Collie</t>
  </si>
  <si>
    <t>first</t>
  </si>
  <si>
    <t>last</t>
  </si>
  <si>
    <t>Distinct Count of Student</t>
  </si>
  <si>
    <t>Awards</t>
  </si>
  <si>
    <t>What this does</t>
  </si>
  <si>
    <r>
      <t xml:space="preserve">Looks up the value in </t>
    </r>
    <r>
      <rPr>
        <b/>
        <sz val="7"/>
        <color theme="1"/>
        <rFont val="Segoe UI"/>
        <family val="2"/>
      </rPr>
      <t>A2</t>
    </r>
  </si>
  <si>
    <r>
      <t xml:space="preserve">Searches </t>
    </r>
    <r>
      <rPr>
        <b/>
        <sz val="7"/>
        <color theme="1"/>
        <rFont val="Segoe UI"/>
        <family val="2"/>
      </rPr>
      <t>column A</t>
    </r>
    <r>
      <rPr>
        <sz val="7"/>
        <color theme="1"/>
        <rFont val="Segoe UI"/>
        <family val="2"/>
      </rPr>
      <t xml:space="preserve"> on the </t>
    </r>
    <r>
      <rPr>
        <b/>
        <sz val="7"/>
        <color theme="1"/>
        <rFont val="Segoe UI"/>
        <family val="2"/>
      </rPr>
      <t>IF</t>
    </r>
    <r>
      <rPr>
        <sz val="7"/>
        <color theme="1"/>
        <rFont val="Segoe UI"/>
        <family val="2"/>
      </rPr>
      <t xml:space="preserve"> sheet</t>
    </r>
  </si>
  <si>
    <r>
      <t xml:space="preserve">If no match exists, returns </t>
    </r>
    <r>
      <rPr>
        <b/>
        <sz val="7"/>
        <color theme="1"/>
        <rFont val="Segoe UI"/>
        <family val="2"/>
      </rPr>
      <t>"Not found"</t>
    </r>
  </si>
  <si>
    <r>
      <t xml:space="preserve">Uses an </t>
    </r>
    <r>
      <rPr>
        <b/>
        <sz val="7"/>
        <color theme="1"/>
        <rFont val="Segoe UI"/>
        <family val="2"/>
      </rPr>
      <t>exact match</t>
    </r>
  </si>
  <si>
    <r>
      <t xml:space="preserve">Returns the corresponding values from </t>
    </r>
    <r>
      <rPr>
        <b/>
        <sz val="7"/>
        <color theme="1"/>
        <rFont val="Segoe UI"/>
        <family val="2"/>
      </rPr>
      <t>column A:I</t>
    </r>
  </si>
  <si>
    <t>A2,</t>
  </si>
  <si>
    <t>"Not Found"</t>
  </si>
  <si>
    <t xml:space="preserve">IF!A:A, </t>
  </si>
  <si>
    <t>IF!A:I,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</si>
</sst>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7"/>
      <color theme="1"/>
      <name val="Segoe UI"/>
      <family val="2"/>
    </font>
    <font>
      <b/>
      <sz val="7"/>
      <color theme="1"/>
      <name val="Segoe UI"/>
      <family val="2"/>
    </font>
    <font>
      <b/>
      <sz val="13.5"/>
      <color theme="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1" fillId="0" borderId="0" xfId="0" applyFont="1" applyAlignment="1">
      <alignment horizontal="center"/>
    </xf>
    <xf numFmtId="14" fontId="0" fillId="0" borderId="0" xfId="0" applyNumberFormat="1"/>
    <xf numFmtId="0" fontId="1" fillId="2" borderId="2" xfId="0" applyFont="1" applyFill="1" applyBorder="1"/>
    <xf numFmtId="0" fontId="1" fillId="0" borderId="2" xfId="0" applyFont="1" applyBorder="1"/>
    <xf numFmtId="3" fontId="0" fillId="0" borderId="0" xfId="0" applyNumberFormat="1"/>
    <xf numFmtId="0" fontId="0" fillId="0" borderId="0" xfId="0" applyAlignment="1">
      <alignment horizontal="left" indent="1"/>
    </xf>
    <xf numFmtId="0" fontId="1" fillId="0" borderId="3" xfId="0" applyFont="1" applyBorder="1" applyAlignment="1">
      <alignment horizontal="left"/>
    </xf>
    <xf numFmtId="0" fontId="1" fillId="0" borderId="3" xfId="0" applyFont="1" applyBorder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heetMetadata" Target="metadata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powerPivotData" Target="model/item.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552450</xdr:colOff>
      <xdr:row>28</xdr:row>
      <xdr:rowOff>95250</xdr:rowOff>
    </xdr:to>
    <xdr:pic>
      <xdr:nvPicPr>
        <xdr:cNvPr id="2" name="Picture 1" title="Excel\_examples\_SharePoint\_QR.png">
          <a:extLst>
            <a:ext uri="{FF2B5EF4-FFF2-40B4-BE49-F238E27FC236}">
              <a16:creationId xmlns:a16="http://schemas.microsoft.com/office/drawing/2014/main" id="{9911B6D1-8664-D290-CB0B-D512FFF5A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9250" cy="5429250"/>
        </a:xfrm>
        <a:prstGeom prst="rect">
          <a:avLst/>
        </a:prstGeom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rah Freestone" refreshedDate="46124.719166087962" backgroundQuery="1" createdVersion="8" refreshedVersion="8" minRefreshableVersion="3" recordCount="0" supportSubquery="1" supportAdvancedDrill="1" xr:uid="{4ECB0028-4B37-449E-9032-FF4757F94F95}">
  <cacheSource type="external" connectionId="1"/>
  <cacheFields count="1">
    <cacheField name="[Range].[SSN].[SSN]" caption="SSN" numFmtId="0" level="1">
      <sharedItems count="5">
        <s v="3749A827A"/>
        <s v="48578357A"/>
        <s v="487A3A789"/>
        <s v="4A5342249"/>
        <s v="94857A4A7"/>
      </sharedItems>
    </cacheField>
  </cacheFields>
  <cacheHierarchies count="29">
    <cacheHierarchy uniqueName="[Range].[SSN]" caption="SSN" attribute="1" defaultMemberUniqueName="[Range].[SSN].[All]" allUniqueName="[Range].[SSN].[All]" dimensionUniqueName="[Range]" displayFolder="" count="2" memberValueDatatype="130" unbalanced="0">
      <fieldsUsage count="2">
        <fieldUsage x="-1"/>
        <fieldUsage x="0"/>
      </fieldsUsage>
    </cacheHierarchy>
    <cacheHierarchy uniqueName="[Range].[Student]" caption="Student" attribute="1" defaultMemberUniqueName="[Range].[Student].[All]" allUniqueName="[Range].[Student].[All]" dimensionUniqueName="[Range]" displayFolder="" count="0" memberValueDatatype="130" unbalanced="0"/>
    <cacheHierarchy uniqueName="[Range].[LEFT]" caption="LEFT" attribute="1" defaultMemberUniqueName="[Range].[LEFT].[All]" allUniqueName="[Range].[LEFT].[All]" dimensionUniqueName="[Range]" displayFolder="" count="0" memberValueDatatype="130" unbalanced="0"/>
    <cacheHierarchy uniqueName="[Range].[Right]" caption="Right" attribute="1" defaultMemberUniqueName="[Range].[Right].[All]" allUniqueName="[Range].[Right].[All]" dimensionUniqueName="[Range]" displayFolder="" count="0" memberValueDatatype="130" unbalanced="0"/>
    <cacheHierarchy uniqueName="[Range].[MID]" caption="MID" attribute="1" defaultMemberUniqueName="[Range].[MID].[All]" allUniqueName="[Range].[MID].[All]" dimensionUniqueName="[Range]" displayFolder="" count="0" memberValueDatatype="130" unbalanced="0"/>
    <cacheHierarchy uniqueName="[Range 1].[SSN]" caption="SSN" attribute="1" defaultMemberUniqueName="[Range 1].[SSN].[All]" allUniqueName="[Range 1].[SSN].[All]" dimensionUniqueName="[Range 1]" displayFolder="" count="0" memberValueDatatype="130" unbalanced="0"/>
    <cacheHierarchy uniqueName="[Range 1].[Student]" caption="Student" attribute="1" defaultMemberUniqueName="[Range 1].[Student].[All]" allUniqueName="[Range 1].[Student].[All]" dimensionUniqueName="[Range 1]" displayFolder="" count="0" memberValueDatatype="130" unbalanced="0"/>
    <cacheHierarchy uniqueName="[Range 1].[UID]" caption="UID" attribute="1" defaultMemberUniqueName="[Range 1].[UID].[All]" allUniqueName="[Range 1].[UID].[All]" dimensionUniqueName="[Range 1]" displayFolder="" count="0" memberValueDatatype="130" unbalanced="0"/>
    <cacheHierarchy uniqueName="[Range 1].[Last]" caption="Last" attribute="1" defaultMemberUniqueName="[Range 1].[Last].[All]" allUniqueName="[Range 1].[Last].[All]" dimensionUniqueName="[Range 1]" displayFolder="" count="0" memberValueDatatype="130" unbalanced="0"/>
    <cacheHierarchy uniqueName="[Range 1].[First]" caption="First" attribute="1" defaultMemberUniqueName="[Range 1].[First].[All]" allUniqueName="[Range 1].[First].[All]" dimensionUniqueName="[Range 1]" displayFolder="" count="0" memberValueDatatype="130" unbalanced="0"/>
    <cacheHierarchy uniqueName="[Range 1].[FAFSA]" caption="FAFSA" attribute="1" defaultMemberUniqueName="[Range 1].[FAFSA].[All]" allUniqueName="[Range 1].[FAFSA].[All]" dimensionUniqueName="[Range 1]" displayFolder="" count="0" memberValueDatatype="130" unbalanced="0"/>
    <cacheHierarchy uniqueName="[Range 1].[Legacy]" caption="Legacy" attribute="1" defaultMemberUniqueName="[Range 1].[Legacy].[All]" allUniqueName="[Range 1].[Legacy].[All]" dimensionUniqueName="[Range 1]" displayFolder="" count="0" memberValueDatatype="130" unbalanced="0"/>
    <cacheHierarchy uniqueName="[Range 1].[Verification]" caption="Verification" attribute="1" defaultMemberUniqueName="[Range 1].[Verification].[All]" allUniqueName="[Range 1].[Verification].[All]" dimensionUniqueName="[Range 1]" displayFolder="" count="0" memberValueDatatype="130" unbalanced="0"/>
    <cacheHierarchy uniqueName="[Range 1].[Supplemental Grant]" caption="Supplemental Grant" attribute="1" defaultMemberUniqueName="[Range 1].[Supplemental Grant].[All]" allUniqueName="[Range 1].[Supplemental Grant].[All]" dimensionUniqueName="[Range 1]" displayFolder="" count="0" memberValueDatatype="130" unbalanced="0"/>
    <cacheHierarchy uniqueName="[Range 2].[SSN]" caption="SSN" attribute="1" defaultMemberUniqueName="[Range 2].[SSN].[All]" allUniqueName="[Range 2].[SSN].[All]" dimensionUniqueName="[Range 2]" displayFolder="" count="0" memberValueDatatype="130" unbalanced="0"/>
    <cacheHierarchy uniqueName="[Range 2].[Student]" caption="Student" attribute="1" defaultMemberUniqueName="[Range 2].[Student].[All]" allUniqueName="[Range 2].[Student].[All]" dimensionUniqueName="[Range 2]" displayFolder="" count="0" memberValueDatatype="20" unbalanced="0"/>
    <cacheHierarchy uniqueName="[Range 2].[first]" caption="first" attribute="1" defaultMemberUniqueName="[Range 2].[first].[All]" allUniqueName="[Range 2].[first].[All]" dimensionUniqueName="[Range 2]" displayFolder="" count="0" memberValueDatatype="130" unbalanced="0"/>
    <cacheHierarchy uniqueName="[Range 2].[last]" caption="last" attribute="1" defaultMemberUniqueName="[Range 2].[last].[All]" allUniqueName="[Range 2].[last].[All]" dimensionUniqueName="[Range 2]" displayFolder="" count="0" memberValueDatatype="130" unbalanced="0"/>
    <cacheHierarchy uniqueName="[Range 2].[MID]" caption="MID" attribute="1" defaultMemberUniqueName="[Range 2].[MID].[All]" allUniqueName="[Range 2].[MID].[All]" dimensionUniqueName="[Range 2]" displayFolder="" count="0" memberValueDatatype="130" unbalanced="0"/>
    <cacheHierarchy uniqueName="[Range 2].[Legacy]" caption="Legacy" attribute="1" defaultMemberUniqueName="[Range 2].[Legacy].[All]" allUniqueName="[Range 2].[Legacy].[All]" dimensionUniqueName="[Range 2]" displayFolder="" count="0" memberValueDatatype="130" unbalanced="0"/>
    <cacheHierarchy uniqueName="[Measures].[__XL_Count Range]" caption="__XL_Count Range" measure="1" displayFolder="" measureGroup="Range" count="0" hidden="1"/>
    <cacheHierarchy uniqueName="[Measures].[__XL_Count Range 1]" caption="__XL_Count Range 1" measure="1" displayFolder="" measureGroup="Range 1" count="0" hidden="1"/>
    <cacheHierarchy uniqueName="[Measures].[__XL_Count Range 2]" caption="__XL_Count Range 2" measure="1" displayFolder="" measureGroup="Range 2" count="0" hidden="1"/>
    <cacheHierarchy uniqueName="[Measures].[__No measures defined]" caption="__No measures defined" measure="1" displayFolder="" count="0" hidden="1"/>
    <cacheHierarchy uniqueName="[Measures].[Count of FAFSA]" caption="Count of FAFSA" measure="1" displayFolder="" measureGroup="Range 1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Count of Supplemental Grant]" caption="Count of Supplemental Grant" measure="1" displayFolder="" measureGroup="Range 1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Sum of Student]" caption="Sum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Average of Student]" caption="Average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Distinct Count of Student]" caption="Distinct Count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</cacheHierarchies>
  <kpis count="0"/>
  <dimensions count="4">
    <dimension measure="1" name="Measures" uniqueName="[Measures]" caption="Measures"/>
    <dimension name="Range" uniqueName="[Range]" caption="Range"/>
    <dimension name="Range 1" uniqueName="[Range 1]" caption="Range 1"/>
    <dimension name="Range 2" uniqueName="[Range 2]" caption="Range 2"/>
  </dimensions>
  <measureGroups count="3">
    <measureGroup name="Range" caption="Range"/>
    <measureGroup name="Range 1" caption="Range 1"/>
    <measureGroup name="Range 2" caption="Range 2"/>
  </measureGroups>
  <maps count="3">
    <map measureGroup="0" dimension="1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rah Freestone" refreshedDate="46128.453983680556" backgroundQuery="1" createdVersion="8" refreshedVersion="8" minRefreshableVersion="3" recordCount="0" supportSubquery="1" supportAdvancedDrill="1" xr:uid="{90F2B6B7-A8CB-4722-BCDD-03982497323C}">
  <cacheSource type="external" connectionId="1"/>
  <cacheFields count="4">
    <cacheField name="[Range 1].[UID].[UID]" caption="UID" numFmtId="0" hierarchy="7" level="1">
      <sharedItems count="5">
        <s v="100477850"/>
        <s v="100479822"/>
        <s v="100481794"/>
        <s v="100483766"/>
        <s v="100485738"/>
      </sharedItems>
    </cacheField>
    <cacheField name="[Measures].[Count of FAFSA]" caption="Count of FAFSA" numFmtId="0" hierarchy="24" level="32767"/>
    <cacheField name="[Measures].[Count of Supplemental Grant]" caption="Count of Supplemental Grant" numFmtId="0" hierarchy="25" level="32767"/>
    <cacheField name="[Range 1].[Legacy].[Legacy]" caption="Legacy" numFmtId="0" hierarchy="11" level="1">
      <sharedItems containsSemiMixedTypes="0" containsNonDate="0" containsString="0"/>
    </cacheField>
  </cacheFields>
  <cacheHierarchies count="29">
    <cacheHierarchy uniqueName="[Range].[SSN]" caption="SSN" attribute="1" defaultMemberUniqueName="[Range].[SSN].[All]" allUniqueName="[Range].[SSN].[All]" dimensionUniqueName="[Range]" displayFolder="" count="0" memberValueDatatype="130" unbalanced="0"/>
    <cacheHierarchy uniqueName="[Range].[Student]" caption="Student" attribute="1" defaultMemberUniqueName="[Range].[Student].[All]" allUniqueName="[Range].[Student].[All]" dimensionUniqueName="[Range]" displayFolder="" count="0" memberValueDatatype="130" unbalanced="0"/>
    <cacheHierarchy uniqueName="[Range].[LEFT]" caption="LEFT" attribute="1" defaultMemberUniqueName="[Range].[LEFT].[All]" allUniqueName="[Range].[LEFT].[All]" dimensionUniqueName="[Range]" displayFolder="" count="0" memberValueDatatype="130" unbalanced="0"/>
    <cacheHierarchy uniqueName="[Range].[Right]" caption="Right" attribute="1" defaultMemberUniqueName="[Range].[Right].[All]" allUniqueName="[Range].[Right].[All]" dimensionUniqueName="[Range]" displayFolder="" count="0" memberValueDatatype="130" unbalanced="0"/>
    <cacheHierarchy uniqueName="[Range].[MID]" caption="MID" attribute="1" defaultMemberUniqueName="[Range].[MID].[All]" allUniqueName="[Range].[MID].[All]" dimensionUniqueName="[Range]" displayFolder="" count="0" memberValueDatatype="130" unbalanced="0"/>
    <cacheHierarchy uniqueName="[Range 1].[SSN]" caption="SSN" attribute="1" defaultMemberUniqueName="[Range 1].[SSN].[All]" allUniqueName="[Range 1].[SSN].[All]" dimensionUniqueName="[Range 1]" displayFolder="" count="0" memberValueDatatype="130" unbalanced="0"/>
    <cacheHierarchy uniqueName="[Range 1].[Student]" caption="Student" attribute="1" defaultMemberUniqueName="[Range 1].[Student].[All]" allUniqueName="[Range 1].[Student].[All]" dimensionUniqueName="[Range 1]" displayFolder="" count="0" memberValueDatatype="130" unbalanced="0"/>
    <cacheHierarchy uniqueName="[Range 1].[UID]" caption="UID" attribute="1" defaultMemberUniqueName="[Range 1].[UID].[All]" allUniqueName="[Range 1].[UID].[All]" dimensionUniqueName="[Range 1]" displayFolder="" count="2" memberValueDatatype="130" unbalanced="0">
      <fieldsUsage count="2">
        <fieldUsage x="-1"/>
        <fieldUsage x="0"/>
      </fieldsUsage>
    </cacheHierarchy>
    <cacheHierarchy uniqueName="[Range 1].[Last]" caption="Last" attribute="1" defaultMemberUniqueName="[Range 1].[Last].[All]" allUniqueName="[Range 1].[Last].[All]" dimensionUniqueName="[Range 1]" displayFolder="" count="0" memberValueDatatype="130" unbalanced="0"/>
    <cacheHierarchy uniqueName="[Range 1].[First]" caption="First" attribute="1" defaultMemberUniqueName="[Range 1].[First].[All]" allUniqueName="[Range 1].[First].[All]" dimensionUniqueName="[Range 1]" displayFolder="" count="0" memberValueDatatype="130" unbalanced="0"/>
    <cacheHierarchy uniqueName="[Range 1].[FAFSA]" caption="FAFSA" attribute="1" defaultMemberUniqueName="[Range 1].[FAFSA].[All]" allUniqueName="[Range 1].[FAFSA].[All]" dimensionUniqueName="[Range 1]" displayFolder="" count="0" memberValueDatatype="130" unbalanced="0"/>
    <cacheHierarchy uniqueName="[Range 1].[Legacy]" caption="Legacy" attribute="1" defaultMemberUniqueName="[Range 1].[Legacy].[All]" allUniqueName="[Range 1].[Legacy].[All]" dimensionUniqueName="[Range 1]" displayFolder="" count="2" memberValueDatatype="130" unbalanced="0">
      <fieldsUsage count="2">
        <fieldUsage x="-1"/>
        <fieldUsage x="3"/>
      </fieldsUsage>
    </cacheHierarchy>
    <cacheHierarchy uniqueName="[Range 1].[Verification]" caption="Verification" attribute="1" defaultMemberUniqueName="[Range 1].[Verification].[All]" allUniqueName="[Range 1].[Verification].[All]" dimensionUniqueName="[Range 1]" displayFolder="" count="0" memberValueDatatype="130" unbalanced="0"/>
    <cacheHierarchy uniqueName="[Range 1].[Supplemental Grant]" caption="Supplemental Grant" attribute="1" defaultMemberUniqueName="[Range 1].[Supplemental Grant].[All]" allUniqueName="[Range 1].[Supplemental Grant].[All]" dimensionUniqueName="[Range 1]" displayFolder="" count="0" memberValueDatatype="130" unbalanced="0"/>
    <cacheHierarchy uniqueName="[Range 2].[SSN]" caption="SSN" attribute="1" defaultMemberUniqueName="[Range 2].[SSN].[All]" allUniqueName="[Range 2].[SSN].[All]" dimensionUniqueName="[Range 2]" displayFolder="" count="0" memberValueDatatype="130" unbalanced="0"/>
    <cacheHierarchy uniqueName="[Range 2].[Student]" caption="Student" attribute="1" defaultMemberUniqueName="[Range 2].[Student].[All]" allUniqueName="[Range 2].[Student].[All]" dimensionUniqueName="[Range 2]" displayFolder="" count="0" memberValueDatatype="20" unbalanced="0"/>
    <cacheHierarchy uniqueName="[Range 2].[first]" caption="first" attribute="1" defaultMemberUniqueName="[Range 2].[first].[All]" allUniqueName="[Range 2].[first].[All]" dimensionUniqueName="[Range 2]" displayFolder="" count="0" memberValueDatatype="130" unbalanced="0"/>
    <cacheHierarchy uniqueName="[Range 2].[last]" caption="last" attribute="1" defaultMemberUniqueName="[Range 2].[last].[All]" allUniqueName="[Range 2].[last].[All]" dimensionUniqueName="[Range 2]" displayFolder="" count="0" memberValueDatatype="130" unbalanced="0"/>
    <cacheHierarchy uniqueName="[Range 2].[MID]" caption="MID" attribute="1" defaultMemberUniqueName="[Range 2].[MID].[All]" allUniqueName="[Range 2].[MID].[All]" dimensionUniqueName="[Range 2]" displayFolder="" count="0" memberValueDatatype="130" unbalanced="0"/>
    <cacheHierarchy uniqueName="[Range 2].[Legacy]" caption="Legacy" attribute="1" defaultMemberUniqueName="[Range 2].[Legacy].[All]" allUniqueName="[Range 2].[Legacy].[All]" dimensionUniqueName="[Range 2]" displayFolder="" count="0" memberValueDatatype="130" unbalanced="0"/>
    <cacheHierarchy uniqueName="[Measures].[__XL_Count Range]" caption="__XL_Count Range" measure="1" displayFolder="" measureGroup="Range" count="0" hidden="1"/>
    <cacheHierarchy uniqueName="[Measures].[__XL_Count Range 1]" caption="__XL_Count Range 1" measure="1" displayFolder="" measureGroup="Range 1" count="0" hidden="1"/>
    <cacheHierarchy uniqueName="[Measures].[__XL_Count Range 2]" caption="__XL_Count Range 2" measure="1" displayFolder="" measureGroup="Range 2" count="0" hidden="1"/>
    <cacheHierarchy uniqueName="[Measures].[__No measures defined]" caption="__No measures defined" measure="1" displayFolder="" count="0" hidden="1"/>
    <cacheHierarchy uniqueName="[Measures].[Count of FAFSA]" caption="Count of FAFSA" measure="1" displayFolder="" measureGroup="Range 1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Count of Supplemental Grant]" caption="Count of Supplemental Grant" measure="1" displayFolder="" measureGroup="Range 1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Sum of Student]" caption="Sum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Average of Student]" caption="Average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Distinct Count of Student]" caption="Distinct Count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</cacheHierarchies>
  <kpis count="0"/>
  <dimensions count="4">
    <dimension measure="1" name="Measures" uniqueName="[Measures]" caption="Measures"/>
    <dimension name="Range" uniqueName="[Range]" caption="Range"/>
    <dimension name="Range 1" uniqueName="[Range 1]" caption="Range 1"/>
    <dimension name="Range 2" uniqueName="[Range 2]" caption="Range 2"/>
  </dimensions>
  <measureGroups count="3">
    <measureGroup name="Range" caption="Range"/>
    <measureGroup name="Range 1" caption="Range 1"/>
    <measureGroup name="Range 2" caption="Range 2"/>
  </measureGroups>
  <maps count="3">
    <map measureGroup="0" dimension="1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rah Freestone" refreshedDate="46128.455385532405" backgroundQuery="1" createdVersion="8" refreshedVersion="8" minRefreshableVersion="3" recordCount="0" supportSubquery="1" supportAdvancedDrill="1" xr:uid="{B10A5723-4C26-4EA2-884C-959CBAA3183C}">
  <cacheSource type="external" connectionId="1"/>
  <cacheFields count="3">
    <cacheField name="[Range 2].[Legacy].[Legacy]" caption="Legacy" numFmtId="0" hierarchy="19" level="1">
      <sharedItems containsBlank="1" count="2">
        <m/>
        <s v="Yes"/>
      </sharedItems>
    </cacheField>
    <cacheField name="[Measures].[Distinct Count of Student]" caption="Distinct Count of Student" numFmtId="0" hierarchy="28" level="32767"/>
    <cacheField name="[Range 2].[first].[first]" caption="first" numFmtId="0" hierarchy="16" level="1">
      <sharedItems count="5">
        <s v="Bandi"/>
        <s v="Bluey"/>
        <s v="Chili"/>
        <s v="Socks"/>
        <s v="Bingo"/>
      </sharedItems>
    </cacheField>
  </cacheFields>
  <cacheHierarchies count="29">
    <cacheHierarchy uniqueName="[Range].[SSN]" caption="SSN" attribute="1" defaultMemberUniqueName="[Range].[SSN].[All]" allUniqueName="[Range].[SSN].[All]" dimensionUniqueName="[Range]" displayFolder="" count="0" memberValueDatatype="130" unbalanced="0"/>
    <cacheHierarchy uniqueName="[Range].[Student]" caption="Student" attribute="1" defaultMemberUniqueName="[Range].[Student].[All]" allUniqueName="[Range].[Student].[All]" dimensionUniqueName="[Range]" displayFolder="" count="0" memberValueDatatype="130" unbalanced="0"/>
    <cacheHierarchy uniqueName="[Range].[LEFT]" caption="LEFT" attribute="1" defaultMemberUniqueName="[Range].[LEFT].[All]" allUniqueName="[Range].[LEFT].[All]" dimensionUniqueName="[Range]" displayFolder="" count="0" memberValueDatatype="130" unbalanced="0"/>
    <cacheHierarchy uniqueName="[Range].[Right]" caption="Right" attribute="1" defaultMemberUniqueName="[Range].[Right].[All]" allUniqueName="[Range].[Right].[All]" dimensionUniqueName="[Range]" displayFolder="" count="0" memberValueDatatype="130" unbalanced="0"/>
    <cacheHierarchy uniqueName="[Range].[MID]" caption="MID" attribute="1" defaultMemberUniqueName="[Range].[MID].[All]" allUniqueName="[Range].[MID].[All]" dimensionUniqueName="[Range]" displayFolder="" count="0" memberValueDatatype="130" unbalanced="0"/>
    <cacheHierarchy uniqueName="[Range 1].[SSN]" caption="SSN" attribute="1" defaultMemberUniqueName="[Range 1].[SSN].[All]" allUniqueName="[Range 1].[SSN].[All]" dimensionUniqueName="[Range 1]" displayFolder="" count="0" memberValueDatatype="130" unbalanced="0"/>
    <cacheHierarchy uniqueName="[Range 1].[Student]" caption="Student" attribute="1" defaultMemberUniqueName="[Range 1].[Student].[All]" allUniqueName="[Range 1].[Student].[All]" dimensionUniqueName="[Range 1]" displayFolder="" count="0" memberValueDatatype="130" unbalanced="0"/>
    <cacheHierarchy uniqueName="[Range 1].[UID]" caption="UID" attribute="1" defaultMemberUniqueName="[Range 1].[UID].[All]" allUniqueName="[Range 1].[UID].[All]" dimensionUniqueName="[Range 1]" displayFolder="" count="0" memberValueDatatype="130" unbalanced="0"/>
    <cacheHierarchy uniqueName="[Range 1].[Last]" caption="Last" attribute="1" defaultMemberUniqueName="[Range 1].[Last].[All]" allUniqueName="[Range 1].[Last].[All]" dimensionUniqueName="[Range 1]" displayFolder="" count="0" memberValueDatatype="130" unbalanced="0"/>
    <cacheHierarchy uniqueName="[Range 1].[First]" caption="First" attribute="1" defaultMemberUniqueName="[Range 1].[First].[All]" allUniqueName="[Range 1].[First].[All]" dimensionUniqueName="[Range 1]" displayFolder="" count="0" memberValueDatatype="130" unbalanced="0"/>
    <cacheHierarchy uniqueName="[Range 1].[FAFSA]" caption="FAFSA" attribute="1" defaultMemberUniqueName="[Range 1].[FAFSA].[All]" allUniqueName="[Range 1].[FAFSA].[All]" dimensionUniqueName="[Range 1]" displayFolder="" count="0" memberValueDatatype="130" unbalanced="0"/>
    <cacheHierarchy uniqueName="[Range 1].[Legacy]" caption="Legacy" attribute="1" defaultMemberUniqueName="[Range 1].[Legacy].[All]" allUniqueName="[Range 1].[Legacy].[All]" dimensionUniqueName="[Range 1]" displayFolder="" count="0" memberValueDatatype="130" unbalanced="0"/>
    <cacheHierarchy uniqueName="[Range 1].[Verification]" caption="Verification" attribute="1" defaultMemberUniqueName="[Range 1].[Verification].[All]" allUniqueName="[Range 1].[Verification].[All]" dimensionUniqueName="[Range 1]" displayFolder="" count="0" memberValueDatatype="130" unbalanced="0"/>
    <cacheHierarchy uniqueName="[Range 1].[Supplemental Grant]" caption="Supplemental Grant" attribute="1" defaultMemberUniqueName="[Range 1].[Supplemental Grant].[All]" allUniqueName="[Range 1].[Supplemental Grant].[All]" dimensionUniqueName="[Range 1]" displayFolder="" count="0" memberValueDatatype="130" unbalanced="0"/>
    <cacheHierarchy uniqueName="[Range 2].[SSN]" caption="SSN" attribute="1" defaultMemberUniqueName="[Range 2].[SSN].[All]" allUniqueName="[Range 2].[SSN].[All]" dimensionUniqueName="[Range 2]" displayFolder="" count="0" memberValueDatatype="130" unbalanced="0"/>
    <cacheHierarchy uniqueName="[Range 2].[Student]" caption="Student" attribute="1" defaultMemberUniqueName="[Range 2].[Student].[All]" allUniqueName="[Range 2].[Student].[All]" dimensionUniqueName="[Range 2]" displayFolder="" count="0" memberValueDatatype="20" unbalanced="0"/>
    <cacheHierarchy uniqueName="[Range 2].[first]" caption="first" attribute="1" defaultMemberUniqueName="[Range 2].[first].[All]" allUniqueName="[Range 2].[first].[All]" dimensionUniqueName="[Range 2]" displayFolder="" count="2" memberValueDatatype="130" unbalanced="0">
      <fieldsUsage count="2">
        <fieldUsage x="-1"/>
        <fieldUsage x="2"/>
      </fieldsUsage>
    </cacheHierarchy>
    <cacheHierarchy uniqueName="[Range 2].[last]" caption="last" attribute="1" defaultMemberUniqueName="[Range 2].[last].[All]" allUniqueName="[Range 2].[last].[All]" dimensionUniqueName="[Range 2]" displayFolder="" count="0" memberValueDatatype="130" unbalanced="0"/>
    <cacheHierarchy uniqueName="[Range 2].[MID]" caption="MID" attribute="1" defaultMemberUniqueName="[Range 2].[MID].[All]" allUniqueName="[Range 2].[MID].[All]" dimensionUniqueName="[Range 2]" displayFolder="" count="0" memberValueDatatype="130" unbalanced="0"/>
    <cacheHierarchy uniqueName="[Range 2].[Legacy]" caption="Legacy" attribute="1" defaultMemberUniqueName="[Range 2].[Legacy].[All]" allUniqueName="[Range 2].[Legacy].[All]" dimensionUniqueName="[Range 2]" displayFolder="" count="2" memberValueDatatype="130" unbalanced="0">
      <fieldsUsage count="2">
        <fieldUsage x="-1"/>
        <fieldUsage x="0"/>
      </fieldsUsage>
    </cacheHierarchy>
    <cacheHierarchy uniqueName="[Measures].[__XL_Count Range]" caption="__XL_Count Range" measure="1" displayFolder="" measureGroup="Range" count="0" hidden="1"/>
    <cacheHierarchy uniqueName="[Measures].[__XL_Count Range 1]" caption="__XL_Count Range 1" measure="1" displayFolder="" measureGroup="Range 1" count="0" hidden="1"/>
    <cacheHierarchy uniqueName="[Measures].[__XL_Count Range 2]" caption="__XL_Count Range 2" measure="1" displayFolder="" measureGroup="Range 2" count="0" hidden="1"/>
    <cacheHierarchy uniqueName="[Measures].[__No measures defined]" caption="__No measures defined" measure="1" displayFolder="" count="0" hidden="1"/>
    <cacheHierarchy uniqueName="[Measures].[Count of FAFSA]" caption="Count of FAFSA" measure="1" displayFolder="" measureGroup="Range 1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Count of Supplemental Grant]" caption="Count of Supplemental Grant" measure="1" displayFolder="" measureGroup="Range 1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Sum of Student]" caption="Sum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Average of Student]" caption="Average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Distinct Count of Student]" caption="Distinct Count of Student" measure="1" displayFolder="" measureGroup="Range 2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5"/>
        </ext>
      </extLst>
    </cacheHierarchy>
  </cacheHierarchies>
  <kpis count="0"/>
  <dimensions count="4">
    <dimension measure="1" name="Measures" uniqueName="[Measures]" caption="Measures"/>
    <dimension name="Range" uniqueName="[Range]" caption="Range"/>
    <dimension name="Range 1" uniqueName="[Range 1]" caption="Range 1"/>
    <dimension name="Range 2" uniqueName="[Range 2]" caption="Range 2"/>
  </dimensions>
  <measureGroups count="3">
    <measureGroup name="Range" caption="Range"/>
    <measureGroup name="Range 1" caption="Range 1"/>
    <measureGroup name="Range 2" caption="Range 2"/>
  </measureGroups>
  <maps count="3">
    <map measureGroup="0" dimension="1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rah Freestone" refreshedDate="46128.456015509262" backgroundQuery="1" createdVersion="8" refreshedVersion="8" minRefreshableVersion="3" recordCount="0" supportSubquery="1" supportAdvancedDrill="1" xr:uid="{5DF57D48-EF52-4799-93B0-104353CC0CC9}">
  <cacheSource type="external" connectionId="1"/>
  <cacheFields count="3">
    <cacheField name="[Range 2].[Legacy].[Legacy]" caption="Legacy" numFmtId="0" hierarchy="19" level="1">
      <sharedItems containsBlank="1" count="2">
        <m/>
        <s v="Yes"/>
      </sharedItems>
    </cacheField>
    <cacheField name="[Measures].[Distinct Count of Student]" caption="Distinct Count of Student" numFmtId="0" hierarchy="28" level="32767"/>
    <cacheField name="[Range 2].[first].[first]" caption="first" numFmtId="0" hierarchy="16" level="1">
      <sharedItems count="5">
        <s v="Bandi"/>
        <s v="Bluey"/>
        <s v="Chili"/>
        <s v="Socks"/>
        <s v="Bingo"/>
      </sharedItems>
    </cacheField>
  </cacheFields>
  <cacheHierarchies count="29">
    <cacheHierarchy uniqueName="[Range].[SSN]" caption="SSN" attribute="1" defaultMemberUniqueName="[Range].[SSN].[All]" allUniqueName="[Range].[SSN].[All]" dimensionUniqueName="[Range]" displayFolder="" count="0" memberValueDatatype="130" unbalanced="0"/>
    <cacheHierarchy uniqueName="[Range].[Student]" caption="Student" attribute="1" defaultMemberUniqueName="[Range].[Student].[All]" allUniqueName="[Range].[Student].[All]" dimensionUniqueName="[Range]" displayFolder="" count="0" memberValueDatatype="130" unbalanced="0"/>
    <cacheHierarchy uniqueName="[Range].[LEFT]" caption="LEFT" attribute="1" defaultMemberUniqueName="[Range].[LEFT].[All]" allUniqueName="[Range].[LEFT].[All]" dimensionUniqueName="[Range]" displayFolder="" count="0" memberValueDatatype="130" unbalanced="0"/>
    <cacheHierarchy uniqueName="[Range].[Right]" caption="Right" attribute="1" defaultMemberUniqueName="[Range].[Right].[All]" allUniqueName="[Range].[Right].[All]" dimensionUniqueName="[Range]" displayFolder="" count="0" memberValueDatatype="130" unbalanced="0"/>
    <cacheHierarchy uniqueName="[Range].[MID]" caption="MID" attribute="1" defaultMemberUniqueName="[Range].[MID].[All]" allUniqueName="[Range].[MID].[All]" dimensionUniqueName="[Range]" displayFolder="" count="0" memberValueDatatype="130" unbalanced="0"/>
    <cacheHierarchy uniqueName="[Range 1].[SSN]" caption="SSN" attribute="1" defaultMemberUniqueName="[Range 1].[SSN].[All]" allUniqueName="[Range 1].[SSN].[All]" dimensionUniqueName="[Range 1]" displayFolder="" count="0" memberValueDatatype="130" unbalanced="0"/>
    <cacheHierarchy uniqueName="[Range 1].[Student]" caption="Student" attribute="1" defaultMemberUniqueName="[Range 1].[Student].[All]" allUniqueName="[Range 1].[Student].[All]" dimensionUniqueName="[Range 1]" displayFolder="" count="0" memberValueDatatype="130" unbalanced="0"/>
    <cacheHierarchy uniqueName="[Range 1].[UID]" caption="UID" attribute="1" defaultMemberUniqueName="[Range 1].[UID].[All]" allUniqueName="[Range 1].[UID].[All]" dimensionUniqueName="[Range 1]" displayFolder="" count="0" memberValueDatatype="130" unbalanced="0"/>
    <cacheHierarchy uniqueName="[Range 1].[Last]" caption="Last" attribute="1" defaultMemberUniqueName="[Range 1].[Last].[All]" allUniqueName="[Range 1].[Last].[All]" dimensionUniqueName="[Range 1]" displayFolder="" count="0" memberValueDatatype="130" unbalanced="0"/>
    <cacheHierarchy uniqueName="[Range 1].[First]" caption="First" attribute="1" defaultMemberUniqueName="[Range 1].[First].[All]" allUniqueName="[Range 1].[First].[All]" dimensionUniqueName="[Range 1]" displayFolder="" count="0" memberValueDatatype="130" unbalanced="0"/>
    <cacheHierarchy uniqueName="[Range 1].[FAFSA]" caption="FAFSA" attribute="1" defaultMemberUniqueName="[Range 1].[FAFSA].[All]" allUniqueName="[Range 1].[FAFSA].[All]" dimensionUniqueName="[Range 1]" displayFolder="" count="0" memberValueDatatype="130" unbalanced="0"/>
    <cacheHierarchy uniqueName="[Range 1].[Legacy]" caption="Legacy" attribute="1" defaultMemberUniqueName="[Range 1].[Legacy].[All]" allUniqueName="[Range 1].[Legacy].[All]" dimensionUniqueName="[Range 1]" displayFolder="" count="0" memberValueDatatype="130" unbalanced="0"/>
    <cacheHierarchy uniqueName="[Range 1].[Verification]" caption="Verification" attribute="1" defaultMemberUniqueName="[Range 1].[Verification].[All]" allUniqueName="[Range 1].[Verification].[All]" dimensionUniqueName="[Range 1]" displayFolder="" count="0" memberValueDatatype="130" unbalanced="0"/>
    <cacheHierarchy uniqueName="[Range 1].[Supplemental Grant]" caption="Supplemental Grant" attribute="1" defaultMemberUniqueName="[Range 1].[Supplemental Grant].[All]" allUniqueName="[Range 1].[Supplemental Grant].[All]" dimensionUniqueName="[Range 1]" displayFolder="" count="0" memberValueDatatype="130" unbalanced="0"/>
    <cacheHierarchy uniqueName="[Range 2].[SSN]" caption="SSN" attribute="1" defaultMemberUniqueName="[Range 2].[SSN].[All]" allUniqueName="[Range 2].[SSN].[All]" dimensionUniqueName="[Range 2]" displayFolder="" count="0" memberValueDatatype="130" unbalanced="0"/>
    <cacheHierarchy uniqueName="[Range 2].[Student]" caption="Student" attribute="1" defaultMemberUniqueName="[Range 2].[Student].[All]" allUniqueName="[Range 2].[Student].[All]" dimensionUniqueName="[Range 2]" displayFolder="" count="0" memberValueDatatype="20" unbalanced="0"/>
    <cacheHierarchy uniqueName="[Range 2].[first]" caption="first" attribute="1" defaultMemberUniqueName="[Range 2].[first].[All]" allUniqueName="[Range 2].[first].[All]" dimensionUniqueName="[Range 2]" displayFolder="" count="2" memberValueDatatype="130" unbalanced="0">
      <fieldsUsage count="2">
        <fieldUsage x="-1"/>
        <fieldUsage x="2"/>
      </fieldsUsage>
    </cacheHierarchy>
    <cacheHierarchy uniqueName="[Range 2].[last]" caption="last" attribute="1" defaultMemberUniqueName="[Range 2].[last].[All]" allUniqueName="[Range 2].[last].[All]" dimensionUniqueName="[Range 2]" displayFolder="" count="0" memberValueDatatype="130" unbalanced="0"/>
    <cacheHierarchy uniqueName="[Range 2].[MID]" caption="MID" attribute="1" defaultMemberUniqueName="[Range 2].[MID].[All]" allUniqueName="[Range 2].[MID].[All]" dimensionUniqueName="[Range 2]" displayFolder="" count="0" memberValueDatatype="130" unbalanced="0"/>
    <cacheHierarchy uniqueName="[Range 2].[Legacy]" caption="Legacy" attribute="1" defaultMemberUniqueName="[Range 2].[Legacy].[All]" allUniqueName="[Range 2].[Legacy].[All]" dimensionUniqueName="[Range 2]" displayFolder="" count="2" memberValueDatatype="130" unbalanced="0">
      <fieldsUsage count="2">
        <fieldUsage x="-1"/>
        <fieldUsage x="0"/>
      </fieldsUsage>
    </cacheHierarchy>
    <cacheHierarchy uniqueName="[Measures].[__XL_Count Range]" caption="__XL_Count Range" measure="1" displayFolder="" measureGroup="Range" count="0" hidden="1"/>
    <cacheHierarchy uniqueName="[Measures].[__XL_Count Range 1]" caption="__XL_Count Range 1" measure="1" displayFolder="" measureGroup="Range 1" count="0" hidden="1"/>
    <cacheHierarchy uniqueName="[Measures].[__XL_Count Range 2]" caption="__XL_Count Range 2" measure="1" displayFolder="" measureGroup="Range 2" count="0" hidden="1"/>
    <cacheHierarchy uniqueName="[Measures].[__No measures defined]" caption="__No measures defined" measure="1" displayFolder="" count="0" hidden="1"/>
    <cacheHierarchy uniqueName="[Measures].[Count of FAFSA]" caption="Count of FAFSA" measure="1" displayFolder="" measureGroup="Range 1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Count of Supplemental Grant]" caption="Count of Supplemental Grant" measure="1" displayFolder="" measureGroup="Range 1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Sum of Student]" caption="Sum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Average of Student]" caption="Average of Student" measure="1" displayFolder="" measureGroup="Range 2" count="0" hidden="1">
      <extLst>
        <ext xmlns:x15="http://schemas.microsoft.com/office/spreadsheetml/2010/11/main" uri="{B97F6D7D-B522-45F9-BDA1-12C45D357490}">
          <x15:cacheHierarchy aggregatedColumn="15"/>
        </ext>
      </extLst>
    </cacheHierarchy>
    <cacheHierarchy uniqueName="[Measures].[Distinct Count of Student]" caption="Distinct Count of Student" measure="1" displayFolder="" measureGroup="Range 2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5"/>
        </ext>
      </extLst>
    </cacheHierarchy>
  </cacheHierarchies>
  <kpis count="0"/>
  <dimensions count="4">
    <dimension measure="1" name="Measures" uniqueName="[Measures]" caption="Measures"/>
    <dimension name="Range" uniqueName="[Range]" caption="Range"/>
    <dimension name="Range 1" uniqueName="[Range 1]" caption="Range 1"/>
    <dimension name="Range 2" uniqueName="[Range 2]" caption="Range 2"/>
  </dimensions>
  <measureGroups count="3">
    <measureGroup name="Range" caption="Range"/>
    <measureGroup name="Range 1" caption="Range 1"/>
    <measureGroup name="Range 2" caption="Range 2"/>
  </measureGroups>
  <maps count="3">
    <map measureGroup="0" dimension="1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248E32-AD5F-4387-A50C-8AED0D2CD629}" name="PivotTable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D3:E11" firstHeaderRow="1" firstDataRow="1" firstDataCol="1"/>
  <pivotFields count="3">
    <pivotField axis="axisRow" allDrilled="1" showAll="0" dataSourceSort="1" defaultAttributeDrillState="1">
      <items count="3">
        <item x="0"/>
        <item x="1"/>
        <item t="default"/>
      </items>
    </pivotField>
    <pivotField dataField="1" subtotalTop="0" showAll="0" defaultSubtotal="0"/>
    <pivotField axis="axisRow" allDrilled="1" showAll="0" dataSourceSort="1" defaultAttributeDrillState="1">
      <items count="6">
        <item x="0"/>
        <item x="1"/>
        <item x="2"/>
        <item x="3"/>
        <item x="4"/>
        <item t="default"/>
      </items>
    </pivotField>
  </pivotFields>
  <rowFields count="2">
    <field x="0"/>
    <field x="2"/>
  </rowFields>
  <rowItems count="8">
    <i>
      <x/>
    </i>
    <i r="1">
      <x/>
    </i>
    <i r="1">
      <x v="1"/>
    </i>
    <i r="1">
      <x v="2"/>
    </i>
    <i r="1">
      <x v="3"/>
    </i>
    <i>
      <x v="1"/>
    </i>
    <i r="1">
      <x v="4"/>
    </i>
    <i t="grand">
      <x/>
    </i>
  </rowItems>
  <colItems count="1">
    <i/>
  </colItems>
  <dataFields count="1">
    <dataField name="Distinct Count of Student" fld="1" subtotal="count" baseField="0" baseItem="0">
      <extLst>
        <ext xmlns:x15="http://schemas.microsoft.com/office/spreadsheetml/2010/11/main" uri="{FABC7310-3BB5-11E1-824E-6D434824019B}">
          <x15:dataField isCountDistinct="1"/>
        </ext>
      </extLst>
    </dataField>
  </dataFields>
  <pivotHierarchies count="2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Average of Student"/>
    <pivotHierarchy dragToData="1" caption="Distinct Count of Student"/>
  </pivotHierarchies>
  <pivotTableStyleInfo name="PivotStyleLight16" showRowHeaders="1" showColHeaders="1" showRowStripes="0" showColStripes="0" showLastColumn="1"/>
  <rowHierarchiesUsage count="2">
    <rowHierarchyUsage hierarchyUsage="19"/>
    <rowHierarchyUsage hierarchyUsage="16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Left Right Mid!$A$1:$F$6">
        <x15:activeTabTopLevelEntity name="[Range 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BFE55B-5DFC-4B0C-80E9-886EA41935B8}" name="PivotTable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1" firstHeaderRow="1" firstDataRow="1" firstDataCol="1"/>
  <pivotFields count="3">
    <pivotField axis="axisRow" allDrilled="1" showAll="0" dataSourceSort="1" defaultAttributeDrillState="1">
      <items count="3">
        <item x="0"/>
        <item x="1"/>
        <item t="default"/>
      </items>
    </pivotField>
    <pivotField dataField="1" subtotalTop="0" showAll="0" defaultSubtotal="0"/>
    <pivotField axis="axisRow" allDrilled="1" showAll="0" dataSourceSort="1" defaultAttributeDrillState="1">
      <items count="6">
        <item x="0"/>
        <item x="1"/>
        <item x="2"/>
        <item x="3"/>
        <item x="4"/>
        <item t="default"/>
      </items>
    </pivotField>
  </pivotFields>
  <rowFields count="2">
    <field x="0"/>
    <field x="2"/>
  </rowFields>
  <rowItems count="8">
    <i>
      <x/>
    </i>
    <i r="1">
      <x/>
    </i>
    <i r="1">
      <x v="1"/>
    </i>
    <i r="1">
      <x v="2"/>
    </i>
    <i r="1">
      <x v="3"/>
    </i>
    <i>
      <x v="1"/>
    </i>
    <i r="1">
      <x v="4"/>
    </i>
    <i t="grand">
      <x/>
    </i>
  </rowItems>
  <colItems count="1">
    <i/>
  </colItems>
  <dataFields count="1">
    <dataField name="Distinct Count of Student" fld="1" subtotal="count" baseField="0" baseItem="0">
      <extLst>
        <ext xmlns:x15="http://schemas.microsoft.com/office/spreadsheetml/2010/11/main" uri="{FABC7310-3BB5-11E1-824E-6D434824019B}">
          <x15:dataField isCountDistinct="1"/>
        </ext>
      </extLst>
    </dataField>
  </dataFields>
  <pivotHierarchies count="2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Average of Student"/>
    <pivotHierarchy dragToData="1" caption="Distinct Count of Student"/>
  </pivotHierarchies>
  <pivotTableStyleInfo name="PivotStyleLight16" showRowHeaders="1" showColHeaders="1" showRowStripes="0" showColStripes="0" showLastColumn="1"/>
  <rowHierarchiesUsage count="2">
    <rowHierarchyUsage hierarchyUsage="19"/>
    <rowHierarchyUsage hierarchyUsage="16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Left Right Mid!$A$1:$F$6">
        <x15:activeTabTopLevelEntity name="[Range 2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6E5EAF-D5A7-4294-90E7-88403DAB1F9A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2:B8" firstHeaderRow="1" firstDataRow="1" firstDataCol="1"/>
  <pivotFields count="1">
    <pivotField axis="axisRow" allDrilled="1" subtotalTop="0" showAll="0" dataSourceSort="1" defaultSubtotal="0" defaultAttributeDrillState="1">
      <items count="5">
        <item x="0"/>
        <item x="1"/>
        <item x="2"/>
        <item x="3"/>
        <item x="4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pivotHierarchies count="2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Left Right Mid!$A$1:$E$6">
        <x15:activeTabTopLevelEntity name="[Rang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47E337-CFC0-4CF5-987F-6A8D569D1E25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9" firstHeaderRow="0" firstDataRow="1" firstDataCol="1" rowPageCount="1" colPageCount="1"/>
  <pivotFields count="4">
    <pivotField axis="axisRow" allDrilled="1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subtotalTop="0" showAll="0" defaultSubtotal="0"/>
    <pivotField dataField="1" subtotalTop="0" showAll="0" defaultSubtotal="0"/>
    <pivotField axis="axisPage" allDrilled="1" subtotalTop="0" showAll="0" dataSourceSort="1" defaultSubtotal="0" defaultAttributeDrillState="1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11" name="[Range 1].[Legacy].[All]" cap="All"/>
  </pageFields>
  <dataFields count="2">
    <dataField name="Count of FAFSA" fld="1" subtotal="count" baseField="0" baseItem="0"/>
    <dataField name="Count of Supplemental Grant" fld="2" subtotal="count" baseField="0" baseItem="0"/>
  </dataFields>
  <pivotHierarchies count="2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7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IF!$A$1:$I$6">
        <x15:activeTabTopLevelEntity name="[Range 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81031B-ACF0-43BB-86D7-FAAB0F934444}" name="Table2" displayName="Table2" ref="I1:I14" totalsRowShown="0">
  <autoFilter ref="I1:I14" xr:uid="{4781031B-ACF0-43BB-86D7-FAAB0F934444}"/>
  <tableColumns count="1">
    <tableColumn id="1" xr3:uid="{8CA59E53-F922-4B7C-8663-09D23CB92FC2}" name="Colleg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56AF0-ED3D-41AA-B6F1-F80D97F7D7C4}">
  <dimension ref="A3:E30"/>
  <sheetViews>
    <sheetView topLeftCell="E1" workbookViewId="0">
      <selection activeCell="B26" sqref="B26"/>
    </sheetView>
  </sheetViews>
  <sheetFormatPr defaultRowHeight="15" x14ac:dyDescent="0.25"/>
  <cols>
    <col min="1" max="1" width="12.42578125" bestFit="1" customWidth="1"/>
    <col min="2" max="2" width="22.140625" bestFit="1" customWidth="1"/>
    <col min="4" max="4" width="16.140625" customWidth="1"/>
  </cols>
  <sheetData>
    <row r="3" spans="1:5" x14ac:dyDescent="0.25">
      <c r="A3" s="4" t="s">
        <v>15</v>
      </c>
      <c r="B3" t="s">
        <v>72</v>
      </c>
      <c r="D3" s="4" t="s">
        <v>15</v>
      </c>
      <c r="E3" t="s">
        <v>72</v>
      </c>
    </row>
    <row r="4" spans="1:5" x14ac:dyDescent="0.25">
      <c r="A4" s="5" t="s">
        <v>62</v>
      </c>
      <c r="B4">
        <v>4</v>
      </c>
      <c r="D4" s="5" t="s">
        <v>62</v>
      </c>
      <c r="E4">
        <v>4</v>
      </c>
    </row>
    <row r="5" spans="1:5" x14ac:dyDescent="0.25">
      <c r="A5" s="12" t="s">
        <v>68</v>
      </c>
      <c r="B5">
        <v>1</v>
      </c>
      <c r="D5" s="12" t="s">
        <v>68</v>
      </c>
      <c r="E5">
        <v>1</v>
      </c>
    </row>
    <row r="6" spans="1:5" x14ac:dyDescent="0.25">
      <c r="A6" s="12" t="s">
        <v>65</v>
      </c>
      <c r="B6">
        <v>1</v>
      </c>
      <c r="D6" s="12" t="s">
        <v>65</v>
      </c>
      <c r="E6">
        <v>1</v>
      </c>
    </row>
    <row r="7" spans="1:5" x14ac:dyDescent="0.25">
      <c r="A7" s="12" t="s">
        <v>66</v>
      </c>
      <c r="B7">
        <v>1</v>
      </c>
      <c r="D7" s="12" t="s">
        <v>66</v>
      </c>
      <c r="E7">
        <v>1</v>
      </c>
    </row>
    <row r="8" spans="1:5" x14ac:dyDescent="0.25">
      <c r="A8" s="12" t="s">
        <v>67</v>
      </c>
      <c r="B8">
        <v>1</v>
      </c>
      <c r="D8" s="12" t="s">
        <v>67</v>
      </c>
      <c r="E8">
        <v>1</v>
      </c>
    </row>
    <row r="9" spans="1:5" x14ac:dyDescent="0.25">
      <c r="A9" s="5" t="s">
        <v>6</v>
      </c>
      <c r="B9">
        <v>1</v>
      </c>
      <c r="D9" s="5" t="s">
        <v>6</v>
      </c>
      <c r="E9">
        <v>1</v>
      </c>
    </row>
    <row r="10" spans="1:5" x14ac:dyDescent="0.25">
      <c r="A10" s="12" t="s">
        <v>63</v>
      </c>
      <c r="B10">
        <v>1</v>
      </c>
      <c r="D10" s="12" t="s">
        <v>63</v>
      </c>
      <c r="E10">
        <v>1</v>
      </c>
    </row>
    <row r="11" spans="1:5" x14ac:dyDescent="0.25">
      <c r="A11" s="5" t="s">
        <v>17</v>
      </c>
      <c r="B11">
        <v>5</v>
      </c>
      <c r="D11" s="5" t="s">
        <v>17</v>
      </c>
      <c r="E11">
        <v>5</v>
      </c>
    </row>
    <row r="15" spans="1:5" x14ac:dyDescent="0.25">
      <c r="A15" s="13" t="s">
        <v>62</v>
      </c>
      <c r="B15" s="14">
        <v>4</v>
      </c>
    </row>
    <row r="22" spans="1:2" x14ac:dyDescent="0.25">
      <c r="A22" t="s">
        <v>15</v>
      </c>
      <c r="B22" t="s">
        <v>72</v>
      </c>
    </row>
    <row r="23" spans="1:2" x14ac:dyDescent="0.25">
      <c r="A23" t="s">
        <v>62</v>
      </c>
      <c r="B23">
        <v>4</v>
      </c>
    </row>
    <row r="24" spans="1:2" x14ac:dyDescent="0.25">
      <c r="A24" t="s">
        <v>68</v>
      </c>
      <c r="B24">
        <v>1</v>
      </c>
    </row>
    <row r="25" spans="1:2" x14ac:dyDescent="0.25">
      <c r="A25" t="s">
        <v>65</v>
      </c>
      <c r="B25">
        <v>1</v>
      </c>
    </row>
    <row r="26" spans="1:2" x14ac:dyDescent="0.25">
      <c r="A26" t="s">
        <v>66</v>
      </c>
      <c r="B26">
        <v>1</v>
      </c>
    </row>
    <row r="27" spans="1:2" x14ac:dyDescent="0.25">
      <c r="A27" t="s">
        <v>67</v>
      </c>
      <c r="B27">
        <v>1</v>
      </c>
    </row>
    <row r="28" spans="1:2" x14ac:dyDescent="0.25">
      <c r="A28" t="s">
        <v>6</v>
      </c>
      <c r="B28">
        <v>1</v>
      </c>
    </row>
    <row r="29" spans="1:2" x14ac:dyDescent="0.25">
      <c r="A29" t="s">
        <v>63</v>
      </c>
      <c r="B29">
        <v>1</v>
      </c>
    </row>
    <row r="30" spans="1:2" x14ac:dyDescent="0.25">
      <c r="A30" t="s">
        <v>17</v>
      </c>
      <c r="B30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A930E-FB36-43D2-A695-AD3313907CCA}">
  <dimension ref="A1:B6"/>
  <sheetViews>
    <sheetView workbookViewId="0">
      <selection activeCell="B4" sqref="B4"/>
    </sheetView>
  </sheetViews>
  <sheetFormatPr defaultRowHeight="15" x14ac:dyDescent="0.25"/>
  <cols>
    <col min="1" max="1" width="10" bestFit="1" customWidth="1"/>
    <col min="2" max="2" width="22" bestFit="1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t="s">
        <v>4</v>
      </c>
      <c r="B2">
        <f>VLOOKUP(A2,'Left Right Mid'!A:B,2,0)</f>
        <v>100485738</v>
      </c>
    </row>
    <row r="3" spans="1:2" x14ac:dyDescent="0.25">
      <c r="A3" t="s">
        <v>7</v>
      </c>
      <c r="B3">
        <f>VLOOKUP(A3,'Left Right Mid'!A:D,2,0)</f>
        <v>100483766</v>
      </c>
    </row>
    <row r="4" spans="1:2" x14ac:dyDescent="0.25">
      <c r="A4" t="s">
        <v>9</v>
      </c>
    </row>
    <row r="5" spans="1:2" x14ac:dyDescent="0.25">
      <c r="A5" t="s">
        <v>11</v>
      </c>
    </row>
    <row r="6" spans="1:2" x14ac:dyDescent="0.25">
      <c r="A6" t="s">
        <v>13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A6D61-6B84-4C87-9F7F-05855441D509}">
  <dimension ref="A1:J20"/>
  <sheetViews>
    <sheetView workbookViewId="0">
      <selection activeCell="F10" sqref="F10"/>
    </sheetView>
  </sheetViews>
  <sheetFormatPr defaultRowHeight="15" x14ac:dyDescent="0.25"/>
  <cols>
    <col min="1" max="1" width="10.28515625" bestFit="1" customWidth="1"/>
  </cols>
  <sheetData>
    <row r="1" spans="1:10" x14ac:dyDescent="0.25">
      <c r="A1" s="2" t="s">
        <v>0</v>
      </c>
      <c r="B1" s="3" t="s">
        <v>55</v>
      </c>
      <c r="C1" s="3" t="s">
        <v>56</v>
      </c>
      <c r="D1" s="3" t="s">
        <v>57</v>
      </c>
      <c r="E1" s="3" t="s">
        <v>58</v>
      </c>
      <c r="F1" s="9" t="s">
        <v>3</v>
      </c>
      <c r="G1" s="9" t="s">
        <v>59</v>
      </c>
      <c r="H1" s="9" t="s">
        <v>60</v>
      </c>
    </row>
    <row r="2" spans="1:10" x14ac:dyDescent="0.25">
      <c r="A2" t="s">
        <v>4</v>
      </c>
      <c r="B2" t="str" cm="1">
        <f t="array" ref="B2:J2">_xlfn.XLOOKUP(A2,IF!A:A,IF!A:I,"Not found",0)</f>
        <v>48578357A</v>
      </c>
      <c r="C2" t="str">
        <v>100485738 Bingo Heeler</v>
      </c>
      <c r="D2" t="str">
        <v>100485738</v>
      </c>
      <c r="E2" t="str">
        <v>Heeler</v>
      </c>
      <c r="F2" t="str">
        <v>Bingo</v>
      </c>
      <c r="G2" t="str">
        <v>Yes</v>
      </c>
      <c r="H2" t="str">
        <v>Yes</v>
      </c>
      <c r="I2" t="str">
        <v>Yes</v>
      </c>
      <c r="J2">
        <v>2000</v>
      </c>
    </row>
    <row r="3" spans="1:10" x14ac:dyDescent="0.25">
      <c r="A3" t="s">
        <v>7</v>
      </c>
      <c r="B3" t="str" cm="1">
        <f t="array" ref="B3:J3">_xlfn.XLOOKUP(A3,IF!A:A,IF!A:I,"Not found",0)</f>
        <v>4A5342249</v>
      </c>
      <c r="C3" t="str">
        <v>100483766 Bluey Heeler</v>
      </c>
      <c r="D3" t="str">
        <v>100483766</v>
      </c>
      <c r="E3" t="str">
        <v>Heeler</v>
      </c>
      <c r="F3" t="str">
        <v>Bluey</v>
      </c>
      <c r="G3" t="str">
        <v>No</v>
      </c>
      <c r="H3" t="str">
        <v>Yes</v>
      </c>
      <c r="I3" t="str">
        <v>No</v>
      </c>
      <c r="J3" t="str">
        <v/>
      </c>
    </row>
    <row r="4" spans="1:10" x14ac:dyDescent="0.25">
      <c r="A4" t="s">
        <v>9</v>
      </c>
      <c r="B4" t="str" cm="1">
        <f t="array" ref="B4:J4">_xlfn.XLOOKUP(A4,IF!A:A,IF!A:I,"Not found",0)</f>
        <v>3749A827A</v>
      </c>
      <c r="C4" t="str">
        <v>100481794 Chili Heeler</v>
      </c>
      <c r="D4" t="str">
        <v>100481794</v>
      </c>
      <c r="E4" t="str">
        <v>Heeler</v>
      </c>
      <c r="F4" t="str">
        <v>Chili</v>
      </c>
      <c r="G4" t="str">
        <v>Yes</v>
      </c>
      <c r="H4" t="str">
        <v>No</v>
      </c>
      <c r="I4" t="str">
        <v>Yes</v>
      </c>
      <c r="J4" t="str">
        <v/>
      </c>
    </row>
    <row r="5" spans="1:10" x14ac:dyDescent="0.25">
      <c r="A5" t="s">
        <v>11</v>
      </c>
      <c r="B5" t="e" cm="1">
        <f t="array" ref="B5">_xlfn.XLOOKUP(A5,IF!A:I,IF!A:I,2,x,0)</f>
        <v>#NAME?</v>
      </c>
    </row>
    <row r="6" spans="1:10" x14ac:dyDescent="0.25">
      <c r="A6" t="s">
        <v>13</v>
      </c>
      <c r="B6" t="e" cm="1">
        <f t="array" ref="B6">_xlfn.XLOOKUP(A6,IF!A:I,IF!A:I,2,x,0)</f>
        <v>#NAME?</v>
      </c>
    </row>
    <row r="12" spans="1:10" ht="21" x14ac:dyDescent="0.25">
      <c r="B12" s="17" t="s">
        <v>74</v>
      </c>
    </row>
    <row r="13" spans="1:10" x14ac:dyDescent="0.25">
      <c r="C13" s="18"/>
    </row>
    <row r="14" spans="1:10" x14ac:dyDescent="0.25">
      <c r="B14" s="20" t="s">
        <v>80</v>
      </c>
      <c r="C14" s="19" t="s">
        <v>75</v>
      </c>
    </row>
    <row r="15" spans="1:10" x14ac:dyDescent="0.25">
      <c r="B15" s="20" t="s">
        <v>82</v>
      </c>
      <c r="C15" s="19" t="s">
        <v>76</v>
      </c>
    </row>
    <row r="16" spans="1:10" x14ac:dyDescent="0.25">
      <c r="B16" s="20" t="s">
        <v>83</v>
      </c>
      <c r="C16" s="19" t="s">
        <v>79</v>
      </c>
    </row>
    <row r="17" spans="2:3" x14ac:dyDescent="0.25">
      <c r="B17" s="20" t="s">
        <v>81</v>
      </c>
      <c r="C17" s="19" t="s">
        <v>77</v>
      </c>
    </row>
    <row r="18" spans="2:3" x14ac:dyDescent="0.25">
      <c r="B18" s="20">
        <v>0</v>
      </c>
      <c r="C18" s="19" t="s">
        <v>78</v>
      </c>
    </row>
    <row r="19" spans="2:3" x14ac:dyDescent="0.25">
      <c r="C19" s="16"/>
    </row>
    <row r="20" spans="2:3" x14ac:dyDescent="0.25">
      <c r="C20" s="15"/>
    </row>
  </sheetData>
  <dataValidations count="2">
    <dataValidation type="whole" allowBlank="1" showInputMessage="1" showErrorMessage="1" sqref="H1" xr:uid="{F9B38BF0-709C-4A6C-B26A-CFB055C97419}">
      <formula1>100</formula1>
      <formula2>5000</formula2>
    </dataValidation>
    <dataValidation type="list" allowBlank="1" showInputMessage="1" showErrorMessage="1" sqref="E1:F1" xr:uid="{E5B29209-F930-4E93-B2D1-27B1B360E16A}">
      <formula1>"Yes,No"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636C-6DFC-4AC8-8DC5-83D237A022E3}">
  <dimension ref="A1:C9"/>
  <sheetViews>
    <sheetView tabSelected="1" workbookViewId="0">
      <selection activeCell="A4" sqref="A4"/>
    </sheetView>
  </sheetViews>
  <sheetFormatPr defaultRowHeight="15" x14ac:dyDescent="0.25"/>
  <cols>
    <col min="1" max="1" width="12.42578125" bestFit="1" customWidth="1"/>
    <col min="2" max="2" width="13.5703125" bestFit="1" customWidth="1"/>
    <col min="3" max="3" width="25.42578125" bestFit="1" customWidth="1"/>
    <col min="4" max="4" width="11.28515625" bestFit="1" customWidth="1"/>
  </cols>
  <sheetData>
    <row r="1" spans="1:3" x14ac:dyDescent="0.25">
      <c r="A1" s="4" t="s">
        <v>3</v>
      </c>
      <c r="B1" t="s" vm="1">
        <v>47</v>
      </c>
    </row>
    <row r="3" spans="1:3" x14ac:dyDescent="0.25">
      <c r="A3" s="4" t="s">
        <v>15</v>
      </c>
      <c r="B3" t="s">
        <v>48</v>
      </c>
      <c r="C3" t="s">
        <v>49</v>
      </c>
    </row>
    <row r="4" spans="1:3" x14ac:dyDescent="0.25">
      <c r="A4" s="5" t="s">
        <v>50</v>
      </c>
      <c r="B4">
        <v>1</v>
      </c>
      <c r="C4">
        <v>1</v>
      </c>
    </row>
    <row r="5" spans="1:3" x14ac:dyDescent="0.25">
      <c r="A5" s="5" t="s">
        <v>51</v>
      </c>
      <c r="B5">
        <v>1</v>
      </c>
      <c r="C5">
        <v>1</v>
      </c>
    </row>
    <row r="6" spans="1:3" x14ac:dyDescent="0.25">
      <c r="A6" s="5" t="s">
        <v>52</v>
      </c>
      <c r="B6">
        <v>1</v>
      </c>
      <c r="C6">
        <v>1</v>
      </c>
    </row>
    <row r="7" spans="1:3" x14ac:dyDescent="0.25">
      <c r="A7" s="5" t="s">
        <v>53</v>
      </c>
      <c r="B7">
        <v>1</v>
      </c>
      <c r="C7">
        <v>1</v>
      </c>
    </row>
    <row r="8" spans="1:3" x14ac:dyDescent="0.25">
      <c r="A8" s="5" t="s">
        <v>54</v>
      </c>
      <c r="B8">
        <v>1</v>
      </c>
      <c r="C8">
        <v>1</v>
      </c>
    </row>
    <row r="9" spans="1:3" x14ac:dyDescent="0.25">
      <c r="A9" s="5" t="s">
        <v>17</v>
      </c>
      <c r="B9">
        <v>5</v>
      </c>
      <c r="C9">
        <v>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AC68A-16D2-444C-89EE-9C838D3C4D9D}">
  <dimension ref="A1:I6"/>
  <sheetViews>
    <sheetView workbookViewId="0">
      <selection activeCell="C1" sqref="C1:I1"/>
    </sheetView>
  </sheetViews>
  <sheetFormatPr defaultRowHeight="15" x14ac:dyDescent="0.25"/>
  <cols>
    <col min="1" max="1" width="10.28515625" bestFit="1" customWidth="1"/>
    <col min="2" max="2" width="22" bestFit="1" customWidth="1"/>
    <col min="3" max="3" width="10" bestFit="1" customWidth="1"/>
    <col min="4" max="4" width="6.5703125" bestFit="1" customWidth="1"/>
    <col min="5" max="5" width="6.140625" bestFit="1" customWidth="1"/>
    <col min="6" max="6" width="6.42578125" bestFit="1" customWidth="1"/>
    <col min="7" max="7" width="7.140625" bestFit="1" customWidth="1"/>
    <col min="8" max="8" width="11.42578125" bestFit="1" customWidth="1"/>
    <col min="9" max="9" width="19.28515625" bestFit="1" customWidth="1"/>
  </cols>
  <sheetData>
    <row r="1" spans="1:9" x14ac:dyDescent="0.25">
      <c r="A1" s="2" t="s">
        <v>0</v>
      </c>
      <c r="B1" s="2" t="s">
        <v>1</v>
      </c>
      <c r="C1" s="3" t="s">
        <v>55</v>
      </c>
      <c r="D1" s="3" t="s">
        <v>56</v>
      </c>
      <c r="E1" s="3" t="s">
        <v>57</v>
      </c>
      <c r="F1" s="3" t="s">
        <v>58</v>
      </c>
      <c r="G1" s="9" t="s">
        <v>3</v>
      </c>
      <c r="H1" s="9" t="s">
        <v>59</v>
      </c>
      <c r="I1" s="9" t="s">
        <v>60</v>
      </c>
    </row>
    <row r="2" spans="1:9" x14ac:dyDescent="0.25">
      <c r="A2" t="s">
        <v>4</v>
      </c>
      <c r="B2" t="s">
        <v>5</v>
      </c>
      <c r="C2" t="str">
        <f>LEFT(B2,9)</f>
        <v>100485738</v>
      </c>
      <c r="D2" t="str">
        <f>RIGHT(B2,6)</f>
        <v>Heeler</v>
      </c>
      <c r="E2" t="str">
        <f>MID(B2,11,5)</f>
        <v>Bingo</v>
      </c>
      <c r="F2" t="s">
        <v>6</v>
      </c>
      <c r="G2" t="s">
        <v>6</v>
      </c>
      <c r="H2" t="str">
        <f>IF(F2="yes","Yes","No")</f>
        <v>Yes</v>
      </c>
      <c r="I2" s="11">
        <f>IF(AND(G2="Yes",OR(F2="Yes",H2="Yes")),2000,"")</f>
        <v>2000</v>
      </c>
    </row>
    <row r="3" spans="1:9" x14ac:dyDescent="0.25">
      <c r="A3" t="s">
        <v>7</v>
      </c>
      <c r="B3" t="s">
        <v>8</v>
      </c>
      <c r="C3" t="str">
        <f t="shared" ref="C3:C4" si="0">LEFT(B3,9)</f>
        <v>100483766</v>
      </c>
      <c r="D3" t="str">
        <f t="shared" ref="D3:D4" si="1">RIGHT(B3,6)</f>
        <v>Heeler</v>
      </c>
      <c r="E3" t="str">
        <f t="shared" ref="E3:E4" si="2">MID(B3,11,5)</f>
        <v>Bluey</v>
      </c>
      <c r="F3" t="s">
        <v>61</v>
      </c>
      <c r="G3" t="s">
        <v>6</v>
      </c>
      <c r="H3" t="str">
        <f t="shared" ref="H3:H4" si="3">IF(F3="yes","Yes","No")</f>
        <v>No</v>
      </c>
      <c r="I3" s="11" t="str">
        <f t="shared" ref="I3:I6" si="4">IF(AND(G3="Yes",OR(F3="Yes",H3="Yes")),2000,"")</f>
        <v/>
      </c>
    </row>
    <row r="4" spans="1:9" x14ac:dyDescent="0.25">
      <c r="A4" t="s">
        <v>9</v>
      </c>
      <c r="B4" t="s">
        <v>10</v>
      </c>
      <c r="C4" t="str">
        <f t="shared" si="0"/>
        <v>100481794</v>
      </c>
      <c r="D4" t="str">
        <f t="shared" si="1"/>
        <v>Heeler</v>
      </c>
      <c r="E4" t="str">
        <f t="shared" si="2"/>
        <v>Chili</v>
      </c>
      <c r="F4" t="s">
        <v>6</v>
      </c>
      <c r="G4" t="s">
        <v>61</v>
      </c>
      <c r="H4" t="str">
        <f t="shared" si="3"/>
        <v>Yes</v>
      </c>
      <c r="I4" s="11" t="str">
        <f t="shared" si="4"/>
        <v/>
      </c>
    </row>
    <row r="5" spans="1:9" x14ac:dyDescent="0.25">
      <c r="A5" t="s">
        <v>11</v>
      </c>
      <c r="B5" t="s">
        <v>12</v>
      </c>
      <c r="C5" t="str">
        <f>LEFT(B5,9)</f>
        <v>100479822</v>
      </c>
      <c r="D5" t="str">
        <f>RIGHT(B5,6)</f>
        <v>Heeler</v>
      </c>
      <c r="E5" t="str">
        <f>MID(B5,11,5)</f>
        <v>Socks</v>
      </c>
      <c r="F5" t="s">
        <v>61</v>
      </c>
      <c r="G5" t="s">
        <v>61</v>
      </c>
      <c r="H5" t="str">
        <f>IF(F5="yes","Yes","No")</f>
        <v>No</v>
      </c>
      <c r="I5" s="11" t="str">
        <f t="shared" si="4"/>
        <v/>
      </c>
    </row>
    <row r="6" spans="1:9" x14ac:dyDescent="0.25">
      <c r="A6" t="s">
        <v>13</v>
      </c>
      <c r="B6" t="s">
        <v>14</v>
      </c>
      <c r="C6" t="str">
        <f>LEFT(B6,9)</f>
        <v>100477850</v>
      </c>
      <c r="D6" t="str">
        <f>RIGHT(B6,6)</f>
        <v>Collie</v>
      </c>
      <c r="E6" t="str">
        <f>MID(B6,11,6)</f>
        <v>Bandit</v>
      </c>
      <c r="F6" t="s">
        <v>61</v>
      </c>
      <c r="G6" t="s">
        <v>61</v>
      </c>
      <c r="H6" t="str">
        <f>IF(F6="yes","Yes","No")</f>
        <v>No</v>
      </c>
      <c r="I6" s="11" t="str">
        <f t="shared" si="4"/>
        <v/>
      </c>
    </row>
  </sheetData>
  <dataValidations count="2">
    <dataValidation type="list" allowBlank="1" showInputMessage="1" showErrorMessage="1" sqref="F8:G1048576 F1:G6" xr:uid="{3BE2FA76-7D8C-42DA-B2EF-6552F33ACBB9}">
      <formula1>"Yes,No"</formula1>
    </dataValidation>
    <dataValidation type="whole" allowBlank="1" showInputMessage="1" showErrorMessage="1" sqref="I8:I1048576 I1:I6" xr:uid="{FD367959-D475-4B16-AA3A-5BC08D905172}">
      <formula1>100</formula1>
      <formula2>5000</formula2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6EC31-73F7-460D-9418-219BC04D719F}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572EB-8021-40B5-8DCC-6C703DDD6765}">
  <dimension ref="A1:I6"/>
  <sheetViews>
    <sheetView workbookViewId="0">
      <selection activeCell="I2" sqref="I2:I6"/>
    </sheetView>
  </sheetViews>
  <sheetFormatPr defaultRowHeight="15" x14ac:dyDescent="0.25"/>
  <cols>
    <col min="1" max="1" width="13.28515625" customWidth="1"/>
    <col min="2" max="2" width="20.5703125" bestFit="1" customWidth="1"/>
    <col min="3" max="3" width="14.140625" bestFit="1" customWidth="1"/>
    <col min="4" max="4" width="3.85546875" bestFit="1" customWidth="1"/>
    <col min="5" max="5" width="10.42578125" bestFit="1" customWidth="1"/>
  </cols>
  <sheetData>
    <row r="1" spans="1:9" x14ac:dyDescent="0.25">
      <c r="A1" s="2" t="s">
        <v>0</v>
      </c>
      <c r="B1" s="2" t="s">
        <v>1</v>
      </c>
      <c r="C1" s="3" t="s">
        <v>70</v>
      </c>
      <c r="D1" s="3" t="s">
        <v>71</v>
      </c>
      <c r="E1" s="3" t="s">
        <v>2</v>
      </c>
      <c r="F1" s="9" t="s">
        <v>3</v>
      </c>
      <c r="G1" s="9" t="s">
        <v>73</v>
      </c>
      <c r="H1" t="s">
        <v>73</v>
      </c>
    </row>
    <row r="2" spans="1:9" x14ac:dyDescent="0.25">
      <c r="A2" t="s">
        <v>4</v>
      </c>
      <c r="B2">
        <v>100485738</v>
      </c>
      <c r="C2" t="s">
        <v>63</v>
      </c>
      <c r="D2" t="s">
        <v>64</v>
      </c>
      <c r="E2" t="str">
        <f>MID(B2,11,5)</f>
        <v/>
      </c>
      <c r="F2" t="s">
        <v>6</v>
      </c>
      <c r="G2">
        <f>VLOOKUP(B2,'Limits number + date'!$A:$B,2,0)</f>
        <v>1000</v>
      </c>
      <c r="H2">
        <f>VLOOKUP(B2,'Limits number + date'!$A:$C,2,0)</f>
        <v>1000</v>
      </c>
      <c r="I2" t="e" cm="1">
        <f t="array" ref="I2">_xlfn.XLOOKUP(B2,'Limits number + date'!A:C,'Limits number + date'!B:C,0,0)</f>
        <v>#VALUE!</v>
      </c>
    </row>
    <row r="3" spans="1:9" x14ac:dyDescent="0.25">
      <c r="A3" t="s">
        <v>7</v>
      </c>
      <c r="B3">
        <v>100483766</v>
      </c>
      <c r="C3" t="s">
        <v>65</v>
      </c>
      <c r="D3" t="s">
        <v>64</v>
      </c>
      <c r="E3" t="str">
        <f t="shared" ref="E3:E5" si="0">MID(B3,11,5)</f>
        <v/>
      </c>
      <c r="G3">
        <f>VLOOKUP(B3,'Limits number + date'!A:B,2,0)</f>
        <v>2000</v>
      </c>
      <c r="H3">
        <f>VLOOKUP(B3,'Limits number + date'!$A:$B,2,0)</f>
        <v>2000</v>
      </c>
      <c r="I3" t="e" cm="1">
        <f t="array" ref="I3">_xlfn.XLOOKUP(B3,'Limits number + date'!A:C,'Limits number + date'!B:C,0,0)</f>
        <v>#VALUE!</v>
      </c>
    </row>
    <row r="4" spans="1:9" x14ac:dyDescent="0.25">
      <c r="A4" t="s">
        <v>9</v>
      </c>
      <c r="B4">
        <v>100481794</v>
      </c>
      <c r="C4" t="s">
        <v>66</v>
      </c>
      <c r="D4" t="s">
        <v>64</v>
      </c>
      <c r="E4" t="str">
        <f t="shared" si="0"/>
        <v/>
      </c>
      <c r="G4">
        <f>VLOOKUP(B4,'Limits number + date'!A:B,2,0)</f>
        <v>4000</v>
      </c>
      <c r="H4">
        <f>VLOOKUP(B4,'Limits number + date'!$A:$B,2,0)</f>
        <v>4000</v>
      </c>
      <c r="I4" t="e" cm="1">
        <f t="array" ref="I4">_xlfn.XLOOKUP(B4,'Limits number + date'!A:C,'Limits number + date'!B:C,0,0)</f>
        <v>#VALUE!</v>
      </c>
    </row>
    <row r="5" spans="1:9" x14ac:dyDescent="0.25">
      <c r="A5" t="s">
        <v>11</v>
      </c>
      <c r="B5">
        <v>100479822</v>
      </c>
      <c r="C5" t="s">
        <v>67</v>
      </c>
      <c r="D5" t="s">
        <v>64</v>
      </c>
      <c r="E5" t="str">
        <f t="shared" si="0"/>
        <v/>
      </c>
      <c r="G5">
        <f>VLOOKUP(B5,'Limits number + date'!A:B,2,0)</f>
        <v>5000</v>
      </c>
      <c r="H5">
        <f>VLOOKUP(B5,'Limits number + date'!$A:$B,2,0)</f>
        <v>5000</v>
      </c>
      <c r="I5" t="e" cm="1">
        <f t="array" ref="I5">_xlfn.XLOOKUP(B5,'Limits number + date'!A:C,'Limits number + date'!B:C,0,0)</f>
        <v>#VALUE!</v>
      </c>
    </row>
    <row r="6" spans="1:9" x14ac:dyDescent="0.25">
      <c r="A6" t="s">
        <v>13</v>
      </c>
      <c r="B6">
        <v>100477850</v>
      </c>
      <c r="C6" t="s">
        <v>68</v>
      </c>
      <c r="D6" t="s">
        <v>69</v>
      </c>
      <c r="E6" t="str">
        <f>MID(B6,11,6)</f>
        <v/>
      </c>
      <c r="G6">
        <f>VLOOKUP(B6,'Limits number + date'!A:B,2,0)</f>
        <v>0</v>
      </c>
      <c r="H6">
        <v>0</v>
      </c>
      <c r="I6" t="e" cm="1">
        <f t="array" ref="I6">_xlfn.XLOOKUP(B6,'Limits number + date'!A:C,'Limits number + date'!B:C,0,0)</f>
        <v>#VALUE!</v>
      </c>
    </row>
  </sheetData>
  <dataValidations count="1">
    <dataValidation type="list" allowBlank="1" showInputMessage="1" showErrorMessage="1" sqref="F2:F6" xr:uid="{A3B2784E-ED50-4F1E-A2D1-F2B7F37ABD36}">
      <formula1>"Yes,No"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919C9-854C-4C56-B9F2-16A0339A3C7A}">
  <dimension ref="B2:D8"/>
  <sheetViews>
    <sheetView workbookViewId="0">
      <selection activeCell="D3" sqref="D3"/>
    </sheetView>
  </sheetViews>
  <sheetFormatPr defaultRowHeight="15" x14ac:dyDescent="0.25"/>
  <cols>
    <col min="1" max="1" width="26.85546875" customWidth="1"/>
    <col min="2" max="2" width="13.42578125" bestFit="1" customWidth="1"/>
    <col min="3" max="3" width="10" bestFit="1" customWidth="1"/>
  </cols>
  <sheetData>
    <row r="2" spans="2:4" x14ac:dyDescent="0.25">
      <c r="B2" s="4" t="s">
        <v>15</v>
      </c>
      <c r="D2" s="3" t="s">
        <v>16</v>
      </c>
    </row>
    <row r="3" spans="2:4" x14ac:dyDescent="0.25">
      <c r="B3" s="5" t="s">
        <v>9</v>
      </c>
      <c r="C3" s="5">
        <v>608254317</v>
      </c>
      <c r="D3" t="e">
        <f>MATCH(B3,C3,0)</f>
        <v>#N/A</v>
      </c>
    </row>
    <row r="4" spans="2:4" x14ac:dyDescent="0.25">
      <c r="B4" s="5" t="s">
        <v>4</v>
      </c>
      <c r="C4" s="5">
        <v>552846667</v>
      </c>
      <c r="D4" t="e">
        <f t="shared" ref="D4:D7" si="0">MATCH(B4,C4,0)</f>
        <v>#N/A</v>
      </c>
    </row>
    <row r="5" spans="2:4" x14ac:dyDescent="0.25">
      <c r="B5" s="5" t="s">
        <v>11</v>
      </c>
      <c r="C5">
        <v>485783576</v>
      </c>
      <c r="D5" t="e">
        <f t="shared" si="0"/>
        <v>#N/A</v>
      </c>
    </row>
    <row r="6" spans="2:4" x14ac:dyDescent="0.25">
      <c r="B6" s="5" t="s">
        <v>7</v>
      </c>
      <c r="C6" s="5">
        <v>465342249</v>
      </c>
      <c r="D6" t="e">
        <f t="shared" si="0"/>
        <v>#N/A</v>
      </c>
    </row>
    <row r="7" spans="2:4" x14ac:dyDescent="0.25">
      <c r="B7" s="5" t="s">
        <v>13</v>
      </c>
      <c r="C7" s="5">
        <v>374968276</v>
      </c>
      <c r="D7" t="e">
        <f t="shared" si="0"/>
        <v>#N/A</v>
      </c>
    </row>
    <row r="8" spans="2:4" x14ac:dyDescent="0.25">
      <c r="B8" s="5" t="s">
        <v>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D8EE9-1431-46E3-B3E8-2934A6D02DA2}">
  <dimension ref="B2:D7"/>
  <sheetViews>
    <sheetView workbookViewId="0">
      <selection activeCell="D2" sqref="D2"/>
    </sheetView>
  </sheetViews>
  <sheetFormatPr defaultRowHeight="15" x14ac:dyDescent="0.25"/>
  <cols>
    <col min="1" max="1" width="27.5703125" customWidth="1"/>
    <col min="2" max="2" width="20" bestFit="1" customWidth="1"/>
    <col min="3" max="3" width="8" bestFit="1" customWidth="1"/>
  </cols>
  <sheetData>
    <row r="2" spans="2:4" x14ac:dyDescent="0.25">
      <c r="B2" t="s">
        <v>18</v>
      </c>
      <c r="C2">
        <v>4356.34</v>
      </c>
      <c r="D2">
        <f>ROUND(C2,2)</f>
        <v>4356.34</v>
      </c>
    </row>
    <row r="3" spans="2:4" x14ac:dyDescent="0.25">
      <c r="B3" t="s">
        <v>19</v>
      </c>
      <c r="C3">
        <v>4356.34</v>
      </c>
      <c r="D3">
        <f>ROUND(C3,1)</f>
        <v>4356.3</v>
      </c>
    </row>
    <row r="4" spans="2:4" x14ac:dyDescent="0.25">
      <c r="B4" t="s">
        <v>20</v>
      </c>
      <c r="C4">
        <v>4356.34</v>
      </c>
      <c r="D4">
        <f>ROUND(C4,0)</f>
        <v>4356</v>
      </c>
    </row>
    <row r="5" spans="2:4" x14ac:dyDescent="0.25">
      <c r="B5" t="s">
        <v>21</v>
      </c>
      <c r="C5">
        <v>4356.34</v>
      </c>
      <c r="D5">
        <f>ROUND(C5,-1)</f>
        <v>4360</v>
      </c>
    </row>
    <row r="6" spans="2:4" x14ac:dyDescent="0.25">
      <c r="B6" t="s">
        <v>22</v>
      </c>
      <c r="C6">
        <v>4356.34</v>
      </c>
      <c r="D6">
        <f>ROUND(C6,-2)</f>
        <v>4400</v>
      </c>
    </row>
    <row r="7" spans="2:4" x14ac:dyDescent="0.25">
      <c r="B7" s="6" t="s">
        <v>23</v>
      </c>
      <c r="C7">
        <v>4356.34</v>
      </c>
      <c r="D7">
        <f>ROUND(C7,-3)</f>
        <v>4000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CB48-FC35-4722-A67C-48F64F2C580C}">
  <dimension ref="A1:F8"/>
  <sheetViews>
    <sheetView workbookViewId="0">
      <selection activeCell="B23" sqref="B23"/>
    </sheetView>
  </sheetViews>
  <sheetFormatPr defaultRowHeight="14.25" customHeight="1" x14ac:dyDescent="0.25"/>
  <cols>
    <col min="1" max="1" width="27.5703125" bestFit="1" customWidth="1"/>
    <col min="2" max="2" width="25" customWidth="1"/>
    <col min="3" max="3" width="16" bestFit="1" customWidth="1"/>
    <col min="4" max="4" width="20.42578125" bestFit="1" customWidth="1"/>
    <col min="5" max="5" width="16.7109375" bestFit="1" customWidth="1"/>
    <col min="6" max="6" width="22.7109375" bestFit="1" customWidth="1"/>
  </cols>
  <sheetData>
    <row r="1" spans="1:6" ht="14.25" customHeight="1" x14ac:dyDescent="0.25">
      <c r="B1" s="7" t="s">
        <v>24</v>
      </c>
      <c r="C1" s="1" t="s">
        <v>25</v>
      </c>
      <c r="D1" s="1" t="s">
        <v>26</v>
      </c>
      <c r="E1" s="1"/>
      <c r="F1" s="1" t="s">
        <v>27</v>
      </c>
    </row>
    <row r="2" spans="1:6" ht="14.25" customHeight="1" x14ac:dyDescent="0.25">
      <c r="A2" t="s">
        <v>28</v>
      </c>
      <c r="B2">
        <f>'Left Right Mid'!B2</f>
        <v>100485738</v>
      </c>
      <c r="C2" s="8">
        <f ca="1">TODAY()</f>
        <v>46133</v>
      </c>
      <c r="D2" s="8">
        <f ca="1">WORKDAY(TODAY(),30)</f>
        <v>46175</v>
      </c>
      <c r="E2" s="8" t="s">
        <v>29</v>
      </c>
      <c r="F2" s="8">
        <f ca="1">WORKDAY(TODAY(),45)</f>
        <v>46196</v>
      </c>
    </row>
    <row r="3" spans="1:6" ht="14.25" customHeight="1" x14ac:dyDescent="0.25">
      <c r="A3" t="s">
        <v>30</v>
      </c>
      <c r="B3">
        <f>'Left Right Mid'!B3</f>
        <v>100483766</v>
      </c>
      <c r="C3" s="8">
        <f t="shared" ref="C3:C6" ca="1" si="0">TODAY()</f>
        <v>46133</v>
      </c>
      <c r="D3" s="8">
        <f ca="1">TODAY()+30</f>
        <v>46163</v>
      </c>
      <c r="E3" t="s">
        <v>31</v>
      </c>
      <c r="F3" s="8">
        <f t="shared" ref="F3:F5" ca="1" si="1">WORKDAY(TODAY(),45)</f>
        <v>46196</v>
      </c>
    </row>
    <row r="4" spans="1:6" ht="14.25" customHeight="1" x14ac:dyDescent="0.25">
      <c r="B4">
        <f>'Left Right Mid'!B4</f>
        <v>100481794</v>
      </c>
      <c r="C4" s="8"/>
      <c r="D4" s="8" t="str">
        <f ca="1">IF(C4="","",TODAY()+30)</f>
        <v/>
      </c>
      <c r="E4" s="8" t="s">
        <v>32</v>
      </c>
      <c r="F4" s="8">
        <f t="shared" ca="1" si="1"/>
        <v>46196</v>
      </c>
    </row>
    <row r="5" spans="1:6" ht="14.25" customHeight="1" x14ac:dyDescent="0.25">
      <c r="B5">
        <f>'Left Right Mid'!B5</f>
        <v>100479822</v>
      </c>
      <c r="C5" s="8">
        <f t="shared" ca="1" si="0"/>
        <v>46133</v>
      </c>
      <c r="D5" s="8">
        <f ca="1">IF(C5="","",TODAY()+30)</f>
        <v>46163</v>
      </c>
      <c r="F5" s="8">
        <f t="shared" ca="1" si="1"/>
        <v>46196</v>
      </c>
    </row>
    <row r="6" spans="1:6" ht="14.25" customHeight="1" x14ac:dyDescent="0.25">
      <c r="B6">
        <f>'Left Right Mid'!B6</f>
        <v>100477850</v>
      </c>
      <c r="C6" s="8">
        <f t="shared" ca="1" si="0"/>
        <v>46133</v>
      </c>
    </row>
    <row r="7" spans="1:6" ht="14.25" customHeight="1" x14ac:dyDescent="0.25">
      <c r="B7">
        <f>'Left Right Mid'!B7</f>
        <v>0</v>
      </c>
    </row>
    <row r="8" spans="1:6" ht="14.25" customHeight="1" x14ac:dyDescent="0.25">
      <c r="B8">
        <f>'Left Right Mid'!B8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70351-33B2-47A8-B2BC-BB6EEE2D2C4A}">
  <dimension ref="A1:B7"/>
  <sheetViews>
    <sheetView workbookViewId="0">
      <selection activeCell="C25" sqref="C25"/>
    </sheetView>
  </sheetViews>
  <sheetFormatPr defaultRowHeight="15" x14ac:dyDescent="0.25"/>
  <cols>
    <col min="1" max="1" width="22" bestFit="1" customWidth="1"/>
  </cols>
  <sheetData>
    <row r="1" spans="1:2" x14ac:dyDescent="0.25">
      <c r="A1" t="s">
        <v>1</v>
      </c>
      <c r="B1" s="9" t="s">
        <v>3</v>
      </c>
    </row>
    <row r="2" spans="1:2" x14ac:dyDescent="0.25">
      <c r="A2">
        <f>'Left Right Mid'!B2</f>
        <v>100485738</v>
      </c>
      <c r="B2" t="s">
        <v>6</v>
      </c>
    </row>
    <row r="3" spans="1:2" x14ac:dyDescent="0.25">
      <c r="A3">
        <f>'Left Right Mid'!B3</f>
        <v>100483766</v>
      </c>
      <c r="B3" t="s">
        <v>6</v>
      </c>
    </row>
    <row r="4" spans="1:2" x14ac:dyDescent="0.25">
      <c r="A4">
        <f>'Left Right Mid'!B4</f>
        <v>100481794</v>
      </c>
      <c r="B4" t="s">
        <v>6</v>
      </c>
    </row>
    <row r="5" spans="1:2" x14ac:dyDescent="0.25">
      <c r="A5">
        <f>'Left Right Mid'!B5</f>
        <v>100479822</v>
      </c>
      <c r="B5" t="s">
        <v>6</v>
      </c>
    </row>
    <row r="6" spans="1:2" x14ac:dyDescent="0.25">
      <c r="A6">
        <f>'Left Right Mid'!B6</f>
        <v>100477850</v>
      </c>
      <c r="B6" t="s">
        <v>6</v>
      </c>
    </row>
    <row r="7" spans="1:2" x14ac:dyDescent="0.25">
      <c r="A7">
        <f>'Left Right Mid'!B7</f>
        <v>0</v>
      </c>
    </row>
  </sheetData>
  <dataValidations count="1">
    <dataValidation type="list" allowBlank="1" showInputMessage="1" showErrorMessage="1" sqref="B2:B6" xr:uid="{78008977-687C-41F1-BA82-814BE6606D5B}">
      <formula1>"Yes,No"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322E2-A79A-4D73-A94D-B754F44EE601}">
  <dimension ref="A1:I7"/>
  <sheetViews>
    <sheetView workbookViewId="0">
      <selection activeCell="I26" sqref="I26"/>
    </sheetView>
  </sheetViews>
  <sheetFormatPr defaultRowHeight="15" x14ac:dyDescent="0.25"/>
  <cols>
    <col min="1" max="1" width="22" bestFit="1" customWidth="1"/>
    <col min="8" max="8" width="16" customWidth="1"/>
    <col min="9" max="9" width="15.42578125" customWidth="1"/>
  </cols>
  <sheetData>
    <row r="1" spans="1:9" x14ac:dyDescent="0.25">
      <c r="A1" s="1" t="s">
        <v>1</v>
      </c>
      <c r="B1" s="10" t="s">
        <v>3</v>
      </c>
      <c r="C1" s="1" t="s">
        <v>33</v>
      </c>
      <c r="I1" t="s">
        <v>33</v>
      </c>
    </row>
    <row r="2" spans="1:9" x14ac:dyDescent="0.25">
      <c r="A2">
        <f>'Left Right Mid'!B2</f>
        <v>100485738</v>
      </c>
      <c r="B2" t="s">
        <v>6</v>
      </c>
      <c r="C2" t="s">
        <v>34</v>
      </c>
      <c r="I2" t="s">
        <v>35</v>
      </c>
    </row>
    <row r="3" spans="1:9" x14ac:dyDescent="0.25">
      <c r="A3">
        <f>'Left Right Mid'!B3</f>
        <v>100483766</v>
      </c>
      <c r="B3" t="s">
        <v>6</v>
      </c>
      <c r="I3" t="s">
        <v>34</v>
      </c>
    </row>
    <row r="4" spans="1:9" x14ac:dyDescent="0.25">
      <c r="A4">
        <f>'Left Right Mid'!B4</f>
        <v>100481794</v>
      </c>
      <c r="B4" t="s">
        <v>6</v>
      </c>
      <c r="I4" t="s">
        <v>36</v>
      </c>
    </row>
    <row r="5" spans="1:9" x14ac:dyDescent="0.25">
      <c r="A5">
        <f>'Left Right Mid'!B5</f>
        <v>100479822</v>
      </c>
      <c r="B5" t="s">
        <v>6</v>
      </c>
      <c r="I5" t="s">
        <v>37</v>
      </c>
    </row>
    <row r="6" spans="1:9" x14ac:dyDescent="0.25">
      <c r="A6">
        <f>'Left Right Mid'!B6</f>
        <v>100477850</v>
      </c>
      <c r="B6" t="s">
        <v>6</v>
      </c>
      <c r="I6" t="s">
        <v>38</v>
      </c>
    </row>
    <row r="7" spans="1:9" x14ac:dyDescent="0.25">
      <c r="I7" t="s">
        <v>39</v>
      </c>
    </row>
  </sheetData>
  <dataValidations count="3">
    <dataValidation type="list" allowBlank="1" showInputMessage="1" showErrorMessage="1" sqref="B2:B3 B5:B6" xr:uid="{F2837067-66C8-4F06-8974-8BF34251ACDF}">
      <formula1>"Yes,No"</formula1>
    </dataValidation>
    <dataValidation type="list" allowBlank="1" showInputMessage="1" showErrorMessage="1" sqref="C2:E2" xr:uid="{4AF918BF-2F43-495A-A121-0CA92F522FCB}">
      <formula1>$I$2:$I$14</formula1>
    </dataValidation>
    <dataValidation type="list" allowBlank="1" showInputMessage="1" showErrorMessage="1" promptTitle="Y/N" prompt="Formatted text: Yes or No only_x000a_" sqref="B4" xr:uid="{09687AA6-D60B-4522-923A-DDBFC9D3FC77}">
      <formula1>"Yes,No"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A0236-C3EF-4B1D-A367-962524349D2F}">
  <dimension ref="A1:C8"/>
  <sheetViews>
    <sheetView workbookViewId="0">
      <selection sqref="A1:A1048576"/>
    </sheetView>
  </sheetViews>
  <sheetFormatPr defaultRowHeight="15" x14ac:dyDescent="0.25"/>
  <cols>
    <col min="1" max="1" width="21.85546875" bestFit="1" customWidth="1"/>
    <col min="2" max="2" width="36.140625" bestFit="1" customWidth="1"/>
    <col min="3" max="3" width="13.85546875" bestFit="1" customWidth="1"/>
  </cols>
  <sheetData>
    <row r="1" spans="1:3" x14ac:dyDescent="0.25">
      <c r="A1" t="s">
        <v>40</v>
      </c>
      <c r="B1" t="s">
        <v>41</v>
      </c>
      <c r="C1" t="s">
        <v>42</v>
      </c>
    </row>
    <row r="2" spans="1:3" x14ac:dyDescent="0.25">
      <c r="A2">
        <f>'Left Right Mid'!B2</f>
        <v>100485738</v>
      </c>
      <c r="B2" s="11">
        <v>1000</v>
      </c>
      <c r="C2" s="8">
        <v>46124</v>
      </c>
    </row>
    <row r="3" spans="1:3" x14ac:dyDescent="0.25">
      <c r="A3">
        <f>'Left Right Mid'!B3</f>
        <v>100483766</v>
      </c>
      <c r="B3" s="11">
        <v>2000</v>
      </c>
    </row>
    <row r="4" spans="1:3" x14ac:dyDescent="0.25">
      <c r="A4">
        <f>'Left Right Mid'!B4</f>
        <v>100481794</v>
      </c>
      <c r="B4">
        <v>4000</v>
      </c>
    </row>
    <row r="5" spans="1:3" x14ac:dyDescent="0.25">
      <c r="A5">
        <f>'Left Right Mid'!B5</f>
        <v>100479822</v>
      </c>
      <c r="B5">
        <v>5000</v>
      </c>
    </row>
    <row r="6" spans="1:3" x14ac:dyDescent="0.25">
      <c r="A6">
        <f>'Left Right Mid'!B6</f>
        <v>100477850</v>
      </c>
    </row>
    <row r="7" spans="1:3" x14ac:dyDescent="0.25">
      <c r="A7">
        <f>'Left Right Mid'!B7</f>
        <v>0</v>
      </c>
    </row>
    <row r="8" spans="1:3" x14ac:dyDescent="0.25">
      <c r="A8">
        <f>'Left Right Mid'!B8</f>
        <v>0</v>
      </c>
    </row>
  </sheetData>
  <dataValidations count="2">
    <dataValidation type="whole" allowBlank="1" showInputMessage="1" showErrorMessage="1" sqref="B1:B1048576" xr:uid="{AED2CC8A-96E0-4495-899C-71DF824079F1}">
      <formula1>100</formula1>
      <formula2>5000</formula2>
    </dataValidation>
    <dataValidation type="date" allowBlank="1" showInputMessage="1" showErrorMessage="1" sqref="C1:C1048576" xr:uid="{D2131CEA-5859-4A0F-B5E0-51AE731994E1}">
      <formula1>45889</formula1>
      <formula2>46259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29A7B-F78F-46DD-85AC-3019014AB990}">
  <dimension ref="A1:F6"/>
  <sheetViews>
    <sheetView workbookViewId="0">
      <selection activeCell="F2" sqref="F2"/>
    </sheetView>
  </sheetViews>
  <sheetFormatPr defaultRowHeight="15" x14ac:dyDescent="0.25"/>
  <cols>
    <col min="1" max="1" width="10" bestFit="1" customWidth="1"/>
    <col min="2" max="2" width="10.5703125" bestFit="1" customWidth="1"/>
    <col min="3" max="3" width="10.28515625" bestFit="1" customWidth="1"/>
    <col min="4" max="4" width="24.85546875" hidden="1" customWidth="1"/>
    <col min="5" max="5" width="30.85546875" hidden="1" customWidth="1"/>
    <col min="6" max="6" width="30.7109375" bestFit="1" customWidth="1"/>
  </cols>
  <sheetData>
    <row r="1" spans="1:6" x14ac:dyDescent="0.25">
      <c r="A1" t="s">
        <v>40</v>
      </c>
      <c r="B1" t="s">
        <v>43</v>
      </c>
      <c r="C1" t="s">
        <v>44</v>
      </c>
      <c r="D1" t="s">
        <v>45</v>
      </c>
      <c r="E1" t="s">
        <v>46</v>
      </c>
      <c r="F1" t="s">
        <v>46</v>
      </c>
    </row>
    <row r="2" spans="1:6" x14ac:dyDescent="0.25">
      <c r="A2" t="str">
        <f>'Left Right Mid'!C2</f>
        <v>Bingo</v>
      </c>
      <c r="B2" t="str">
        <f>'Left Right Mid'!D2</f>
        <v>Heeler</v>
      </c>
      <c r="C2" t="str">
        <f>'Left Right Mid'!E2</f>
        <v/>
      </c>
      <c r="D2" t="str">
        <f>_xlfn.CONCAT(A2:C2)</f>
        <v>BingoHeeler</v>
      </c>
      <c r="E2" t="e" cm="1" vm="2">
        <f t="array" aca="1" ref="E2" ca="1">CONCATENATE(A2:C2)</f>
        <v>#VALUE!</v>
      </c>
      <c r="F2" t="str">
        <f>CONCATENATE((RIGHT(A2,4)),(LEFT(B2,4)),(MID(C2,2,4)))</f>
        <v>ingoHeel</v>
      </c>
    </row>
    <row r="3" spans="1:6" x14ac:dyDescent="0.25">
      <c r="A3" t="str">
        <f>'Left Right Mid'!C3</f>
        <v>Bluey</v>
      </c>
      <c r="B3" t="str">
        <f>'Left Right Mid'!D3</f>
        <v>Heeler</v>
      </c>
      <c r="C3" t="str">
        <f>'Left Right Mid'!E3</f>
        <v/>
      </c>
      <c r="D3" t="str">
        <f t="shared" ref="D3:D6" si="0">_xlfn.CONCAT(A3:C3)</f>
        <v>BlueyHeeler</v>
      </c>
      <c r="E3" t="str">
        <f>CONCATENATE(A3,B3,C3)</f>
        <v>BlueyHeeler</v>
      </c>
      <c r="F3" t="str">
        <f>CONCATENATE((RIGHT(A3,4)),(LEFT(B3,4)),(MID(C3,2,4)))</f>
        <v>lueyHeel</v>
      </c>
    </row>
    <row r="4" spans="1:6" x14ac:dyDescent="0.25">
      <c r="A4" t="str">
        <f>'Left Right Mid'!C4</f>
        <v>Chili</v>
      </c>
      <c r="B4" t="str">
        <f>'Left Right Mid'!D4</f>
        <v>Heeler</v>
      </c>
      <c r="C4" t="str">
        <f>'Left Right Mid'!E4</f>
        <v/>
      </c>
      <c r="D4" t="str">
        <f t="shared" si="0"/>
        <v>ChiliHeeler</v>
      </c>
      <c r="F4" t="str">
        <f>CONCATENATE((RIGHT(A4,4)),(LEFT(B4,4)),(MID(C4,2,4)))</f>
        <v>hiliHeel</v>
      </c>
    </row>
    <row r="5" spans="1:6" x14ac:dyDescent="0.25">
      <c r="A5" t="str">
        <f>'Left Right Mid'!C5</f>
        <v>Socks</v>
      </c>
      <c r="B5" t="str">
        <f>'Left Right Mid'!D5</f>
        <v>Heeler</v>
      </c>
      <c r="C5" t="str">
        <f>'Left Right Mid'!E5</f>
        <v/>
      </c>
      <c r="D5" t="str">
        <f t="shared" si="0"/>
        <v>SocksHeeler</v>
      </c>
      <c r="F5" t="str">
        <f t="shared" ref="F5:F6" si="1">CONCATENATE((RIGHT(A5,4)),(LEFT(B5,4)),(MID(C5,2,4)))</f>
        <v>ocksHeel</v>
      </c>
    </row>
    <row r="6" spans="1:6" x14ac:dyDescent="0.25">
      <c r="A6" t="str">
        <f>'Left Right Mid'!C6</f>
        <v>Bandi</v>
      </c>
      <c r="B6" t="str">
        <f>'Left Right Mid'!D6</f>
        <v>t Collie</v>
      </c>
      <c r="C6" t="str">
        <f>'Left Right Mid'!E6</f>
        <v/>
      </c>
      <c r="D6" t="str">
        <f t="shared" si="0"/>
        <v>Bandit Collie</v>
      </c>
      <c r="F6" t="str">
        <f t="shared" si="1"/>
        <v>andit Co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f028129-009c-4b33-b633-bbfc58bbd960}" enabled="0" method="" siteId="{6f028129-009c-4b33-b633-bbfc58bbd96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Sheet2</vt:lpstr>
      <vt:lpstr>Left Right Mid</vt:lpstr>
      <vt:lpstr>Match</vt:lpstr>
      <vt:lpstr>Round</vt:lpstr>
      <vt:lpstr>Today</vt:lpstr>
      <vt:lpstr>Dropdown Yes</vt:lpstr>
      <vt:lpstr>Dropdown from Table</vt:lpstr>
      <vt:lpstr>Limits number + date</vt:lpstr>
      <vt:lpstr>Concatenate</vt:lpstr>
      <vt:lpstr>Vlookup</vt:lpstr>
      <vt:lpstr>Xlookup</vt:lpstr>
      <vt:lpstr>Pivot Tables</vt:lpstr>
      <vt:lpstr>IF</vt:lpstr>
      <vt:lpstr>QR code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Freestone</dc:creator>
  <cp:keywords/>
  <dc:description/>
  <cp:lastModifiedBy>Christine Ditter</cp:lastModifiedBy>
  <cp:revision/>
  <dcterms:created xsi:type="dcterms:W3CDTF">2026-04-12T17:20:23Z</dcterms:created>
  <dcterms:modified xsi:type="dcterms:W3CDTF">2026-04-21T19:20:18Z</dcterms:modified>
  <cp:category/>
  <cp:contentStatus/>
</cp:coreProperties>
</file>